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405" windowWidth="15120" windowHeight="7710"/>
  </bookViews>
  <sheets>
    <sheet name="доходы" sheetId="2" r:id="rId1"/>
  </sheets>
  <definedNames>
    <definedName name="_xlnm.Print_Area" localSheetId="0">доходы!$A$1:$J$123</definedName>
  </definedNames>
  <calcPr calcId="145621"/>
</workbook>
</file>

<file path=xl/calcChain.xml><?xml version="1.0" encoding="utf-8"?>
<calcChain xmlns="http://schemas.openxmlformats.org/spreadsheetml/2006/main">
  <c r="J106" i="2"/>
  <c r="G41" l="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G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I54"/>
  <c r="G55"/>
  <c r="I55"/>
  <c r="G56"/>
  <c r="I56"/>
  <c r="G57"/>
  <c r="H57"/>
  <c r="I57"/>
  <c r="J57"/>
  <c r="G58"/>
  <c r="H58"/>
  <c r="I58"/>
  <c r="J58"/>
  <c r="G59"/>
  <c r="H59"/>
  <c r="I59"/>
  <c r="J59"/>
  <c r="G60"/>
  <c r="I60"/>
  <c r="G61"/>
  <c r="H61"/>
  <c r="I61"/>
  <c r="J61"/>
  <c r="G62"/>
  <c r="H62"/>
  <c r="I62"/>
  <c r="J62"/>
  <c r="G63"/>
  <c r="H63"/>
  <c r="I63"/>
  <c r="J63"/>
  <c r="G64"/>
  <c r="H64"/>
  <c r="I64"/>
  <c r="J64"/>
  <c r="G65"/>
  <c r="H65"/>
  <c r="I65"/>
  <c r="J65"/>
  <c r="G66"/>
  <c r="H66"/>
  <c r="I66"/>
  <c r="J66"/>
  <c r="G67"/>
  <c r="H67"/>
  <c r="I67"/>
  <c r="J6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J74"/>
  <c r="G75"/>
  <c r="H75"/>
  <c r="I75"/>
  <c r="J75"/>
  <c r="G76"/>
  <c r="H76"/>
  <c r="I76"/>
  <c r="J76"/>
  <c r="G77"/>
  <c r="H77"/>
  <c r="I77"/>
  <c r="J77"/>
  <c r="G78"/>
  <c r="H78"/>
  <c r="I78"/>
  <c r="J78"/>
  <c r="G79"/>
  <c r="H79"/>
  <c r="I79"/>
  <c r="J79"/>
  <c r="G80"/>
  <c r="H80"/>
  <c r="I80"/>
  <c r="J80"/>
  <c r="G81"/>
  <c r="H81"/>
  <c r="I81"/>
  <c r="J81"/>
  <c r="G82"/>
  <c r="I82"/>
  <c r="J82"/>
  <c r="G83"/>
  <c r="I83"/>
  <c r="J83"/>
  <c r="G84"/>
  <c r="I84"/>
  <c r="J84"/>
  <c r="G85"/>
  <c r="I85"/>
  <c r="J85"/>
  <c r="G86"/>
  <c r="I86"/>
  <c r="J86"/>
  <c r="G87"/>
  <c r="I87"/>
  <c r="J87"/>
  <c r="G88"/>
  <c r="I88"/>
  <c r="J88"/>
  <c r="G89"/>
  <c r="H89"/>
  <c r="I89"/>
  <c r="J89"/>
  <c r="G90"/>
  <c r="H90"/>
  <c r="I90"/>
  <c r="J90"/>
  <c r="G91"/>
  <c r="H91"/>
  <c r="I91"/>
  <c r="J91"/>
  <c r="G92"/>
  <c r="H92"/>
  <c r="I92"/>
  <c r="J92"/>
  <c r="G93"/>
  <c r="H93"/>
  <c r="I93"/>
  <c r="J93"/>
  <c r="G94"/>
  <c r="H94"/>
  <c r="I94"/>
  <c r="J94"/>
  <c r="G95"/>
  <c r="I95"/>
  <c r="J95"/>
  <c r="G96"/>
  <c r="I96"/>
  <c r="J96"/>
  <c r="G97"/>
  <c r="H97"/>
  <c r="I97"/>
  <c r="J97"/>
  <c r="G98"/>
  <c r="H98"/>
  <c r="I98"/>
  <c r="J98"/>
  <c r="G99"/>
  <c r="H99"/>
  <c r="I99"/>
  <c r="J99"/>
  <c r="G100"/>
  <c r="H100"/>
  <c r="I100"/>
  <c r="J100"/>
  <c r="G101"/>
  <c r="H101"/>
  <c r="I101"/>
  <c r="J101"/>
  <c r="G102"/>
  <c r="H102"/>
  <c r="I102"/>
  <c r="J102"/>
  <c r="G103"/>
  <c r="H103"/>
  <c r="I103"/>
  <c r="J103"/>
  <c r="G104"/>
  <c r="H104"/>
  <c r="I104"/>
  <c r="J104"/>
  <c r="G105"/>
  <c r="H105"/>
  <c r="I105"/>
  <c r="J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J111"/>
  <c r="G112"/>
  <c r="H112"/>
  <c r="I112"/>
  <c r="J112"/>
  <c r="G113"/>
  <c r="H113"/>
  <c r="I113"/>
  <c r="G114"/>
  <c r="H114"/>
  <c r="I114"/>
  <c r="G115"/>
  <c r="H115"/>
  <c r="I115"/>
  <c r="G116"/>
  <c r="I116"/>
  <c r="G117"/>
  <c r="I117"/>
  <c r="G30"/>
  <c r="H30"/>
  <c r="I30"/>
  <c r="J30"/>
  <c r="G31"/>
  <c r="H31"/>
  <c r="I31"/>
  <c r="J31"/>
  <c r="G32"/>
  <c r="I32"/>
  <c r="G33"/>
  <c r="I33"/>
  <c r="G34"/>
  <c r="H34"/>
  <c r="I34"/>
  <c r="J34"/>
  <c r="G35"/>
  <c r="H35"/>
  <c r="I35"/>
  <c r="J35"/>
  <c r="G36"/>
  <c r="H36"/>
  <c r="I36"/>
  <c r="J36"/>
  <c r="G37"/>
  <c r="I37"/>
  <c r="G38"/>
  <c r="I38"/>
  <c r="J38"/>
  <c r="G39"/>
  <c r="I39"/>
  <c r="J39"/>
  <c r="G40"/>
  <c r="I40"/>
  <c r="J40"/>
  <c r="G24"/>
  <c r="H24"/>
  <c r="I24"/>
  <c r="J24"/>
  <c r="G25"/>
  <c r="H25"/>
  <c r="I25"/>
  <c r="J25"/>
  <c r="G26"/>
  <c r="H26"/>
  <c r="I26"/>
  <c r="J26"/>
  <c r="G27"/>
  <c r="H27"/>
  <c r="I27"/>
  <c r="J27"/>
  <c r="G14"/>
  <c r="H14"/>
  <c r="I14"/>
  <c r="J14"/>
  <c r="G15"/>
  <c r="I15"/>
  <c r="J15"/>
  <c r="G16"/>
  <c r="I16"/>
  <c r="G17"/>
  <c r="I17"/>
  <c r="J17"/>
  <c r="G18"/>
  <c r="I18"/>
  <c r="J18"/>
  <c r="G19"/>
  <c r="H19"/>
  <c r="I19"/>
  <c r="J19"/>
  <c r="G20"/>
  <c r="H20"/>
  <c r="I20"/>
  <c r="J20"/>
  <c r="G21"/>
  <c r="I21"/>
  <c r="E109"/>
  <c r="F109"/>
  <c r="D109"/>
  <c r="E107"/>
  <c r="F107"/>
  <c r="D107"/>
  <c r="D106" s="1"/>
  <c r="E13"/>
  <c r="F13"/>
  <c r="D13"/>
  <c r="F17"/>
  <c r="D116"/>
  <c r="D114"/>
  <c r="D113" s="1"/>
  <c r="D111"/>
  <c r="D104"/>
  <c r="D102"/>
  <c r="D100"/>
  <c r="D97"/>
  <c r="D95"/>
  <c r="D94" s="1"/>
  <c r="D92"/>
  <c r="D91" s="1"/>
  <c r="D87"/>
  <c r="D86" s="1"/>
  <c r="D84"/>
  <c r="D82" s="1"/>
  <c r="D80"/>
  <c r="D79" s="1"/>
  <c r="D78" s="1"/>
  <c r="D76"/>
  <c r="D74"/>
  <c r="D73" s="1"/>
  <c r="D71"/>
  <c r="D68"/>
  <c r="D62"/>
  <c r="D61" s="1"/>
  <c r="D58"/>
  <c r="D57" s="1"/>
  <c r="D52"/>
  <c r="D51" s="1"/>
  <c r="D47"/>
  <c r="D44" s="1"/>
  <c r="D42"/>
  <c r="D39"/>
  <c r="D38" s="1"/>
  <c r="D35"/>
  <c r="D34" s="1"/>
  <c r="D30"/>
  <c r="D29" s="1"/>
  <c r="D23"/>
  <c r="D22" s="1"/>
  <c r="D19"/>
  <c r="D17"/>
  <c r="D50" l="1"/>
  <c r="D41" s="1"/>
  <c r="D12"/>
  <c r="D11" s="1"/>
  <c r="D28"/>
  <c r="D66"/>
  <c r="D65" s="1"/>
  <c r="D64" s="1"/>
  <c r="D99"/>
  <c r="D90" s="1"/>
  <c r="D89" s="1"/>
  <c r="D10"/>
  <c r="D9" l="1"/>
  <c r="D118" s="1"/>
  <c r="I13" l="1"/>
  <c r="J13"/>
  <c r="E95" l="1"/>
  <c r="F95"/>
  <c r="F30" l="1"/>
  <c r="E30"/>
  <c r="E87" l="1"/>
  <c r="E86" s="1"/>
  <c r="F87"/>
  <c r="E84"/>
  <c r="F84"/>
  <c r="E58"/>
  <c r="F58"/>
  <c r="E52"/>
  <c r="F52"/>
  <c r="E47"/>
  <c r="F47"/>
  <c r="E17"/>
  <c r="E19"/>
  <c r="F19"/>
  <c r="E35"/>
  <c r="F35"/>
  <c r="F42"/>
  <c r="G13" l="1"/>
  <c r="H13"/>
  <c r="F86"/>
  <c r="E82"/>
  <c r="F44"/>
  <c r="E44"/>
  <c r="F34"/>
  <c r="E34"/>
  <c r="E12"/>
  <c r="F82"/>
  <c r="F12"/>
  <c r="F29" l="1"/>
  <c r="E29"/>
  <c r="J12"/>
  <c r="I12"/>
  <c r="H12"/>
  <c r="G12"/>
  <c r="E102"/>
  <c r="F102"/>
  <c r="E116"/>
  <c r="F116"/>
  <c r="E114"/>
  <c r="E113" s="1"/>
  <c r="F114"/>
  <c r="E111"/>
  <c r="E106" s="1"/>
  <c r="F111"/>
  <c r="F106" s="1"/>
  <c r="E104"/>
  <c r="F104"/>
  <c r="E100"/>
  <c r="F100"/>
  <c r="E97"/>
  <c r="E94" s="1"/>
  <c r="F97"/>
  <c r="E92"/>
  <c r="F92"/>
  <c r="E80"/>
  <c r="E79" s="1"/>
  <c r="E78" s="1"/>
  <c r="F80"/>
  <c r="E76"/>
  <c r="F76"/>
  <c r="E74"/>
  <c r="F74"/>
  <c r="E71"/>
  <c r="F71"/>
  <c r="E68"/>
  <c r="E66" s="1"/>
  <c r="F68"/>
  <c r="E62"/>
  <c r="F62"/>
  <c r="E57"/>
  <c r="F57"/>
  <c r="E51"/>
  <c r="F51"/>
  <c r="E42"/>
  <c r="E39"/>
  <c r="E38" s="1"/>
  <c r="F39"/>
  <c r="E23"/>
  <c r="F23"/>
  <c r="E11"/>
  <c r="J23" l="1"/>
  <c r="I23"/>
  <c r="G23"/>
  <c r="H23"/>
  <c r="F94"/>
  <c r="G29"/>
  <c r="I29"/>
  <c r="H29"/>
  <c r="J29"/>
  <c r="F99"/>
  <c r="E91"/>
  <c r="E73"/>
  <c r="E65" s="1"/>
  <c r="E64" s="1"/>
  <c r="E61"/>
  <c r="E28"/>
  <c r="E22"/>
  <c r="E50"/>
  <c r="F66"/>
  <c r="F11"/>
  <c r="F22"/>
  <c r="F38"/>
  <c r="F50"/>
  <c r="F61"/>
  <c r="F73"/>
  <c r="F79"/>
  <c r="F91"/>
  <c r="F113"/>
  <c r="E99"/>
  <c r="E90" l="1"/>
  <c r="G22"/>
  <c r="I22"/>
  <c r="H22"/>
  <c r="J22"/>
  <c r="F90"/>
  <c r="E41"/>
  <c r="E10" s="1"/>
  <c r="F28"/>
  <c r="J11"/>
  <c r="I11"/>
  <c r="H11"/>
  <c r="G11"/>
  <c r="F41"/>
  <c r="F65"/>
  <c r="F78"/>
  <c r="F64" l="1"/>
  <c r="G28"/>
  <c r="I28"/>
  <c r="H28"/>
  <c r="J28"/>
  <c r="E89"/>
  <c r="E9"/>
  <c r="F10"/>
  <c r="F89"/>
  <c r="I10" l="1"/>
  <c r="J10"/>
  <c r="G10"/>
  <c r="H10"/>
  <c r="F9"/>
  <c r="G9" s="1"/>
  <c r="H9" l="1"/>
  <c r="I9"/>
  <c r="J9" l="1"/>
  <c r="F118" l="1"/>
  <c r="I118" l="1"/>
  <c r="J118"/>
  <c r="E118"/>
  <c r="G118" s="1"/>
  <c r="H118" l="1"/>
</calcChain>
</file>

<file path=xl/sharedStrings.xml><?xml version="1.0" encoding="utf-8"?>
<sst xmlns="http://schemas.openxmlformats.org/spreadsheetml/2006/main" count="241" uniqueCount="232">
  <si>
    <t>АНАЛИЗ</t>
  </si>
  <si>
    <t>Наименование показателя</t>
  </si>
  <si>
    <t>Код бюджетной классификации</t>
  </si>
  <si>
    <t>Сумма</t>
  </si>
  <si>
    <t>%</t>
  </si>
  <si>
    <t>БЕЗВОЗМЕЗДНЫЕ ПОСТУПЛЕНИЯ ОТ ДРУГИХ БЮДЖЕТОВ БЮДЖЕТНОЙ СИСТЕМЫ РОССИЙСКОЙ ФЕДЕРАЦИИ</t>
  </si>
  <si>
    <t>Контрольно-счетной палаты</t>
  </si>
  <si>
    <t>Инспектор</t>
  </si>
  <si>
    <t>Н.И.Лупир</t>
  </si>
  <si>
    <t>Налог на доходы физических лиц</t>
  </si>
  <si>
    <t>НАЛОГ НА ИМУЩЕСТВО</t>
  </si>
  <si>
    <t>Земельный налог</t>
  </si>
  <si>
    <t>Транспортный налог</t>
  </si>
  <si>
    <t>ГОСУДАРСТВЕННАЯ ПОШЛИНА</t>
  </si>
  <si>
    <t xml:space="preserve">БЕЗВОЗМЕЗДНЫЕ ПОСТУПЛЕНИЯ </t>
  </si>
  <si>
    <t>ВСЕГО ДОХОДОВ</t>
  </si>
  <si>
    <t>Приложение №2</t>
  </si>
  <si>
    <t>ДОХОДЫ НАЛОГОВЫЕ И НЕНАЛОГОВЫЕ-всего</t>
  </si>
  <si>
    <t>Иные межбюджетные трансферты</t>
  </si>
  <si>
    <t>НАЛОГОВЫЕ ДОХОДЫ</t>
  </si>
  <si>
    <t>НЕНАЛОГОВЫЕ ДОХОДЫ</t>
  </si>
  <si>
    <t xml:space="preserve">Председатель </t>
  </si>
  <si>
    <t>Дотации на выравнивание бюджетной обеспеченности</t>
  </si>
  <si>
    <t>НАЛОГИ НА СОВОКУПНЫЙ ДОХОД</t>
  </si>
  <si>
    <t>Налог, взимаемый в связи с применением упрощенной системы налогообложения</t>
  </si>
  <si>
    <t>Прочие субсидии бюджетам поселений</t>
  </si>
  <si>
    <t>ДОХОДЫ ОТ ПРОДАЖИ МАТЕРИАЛЬНЫХ И НЕМАТЕРИАЛЬНЫХ АКТИВОВ</t>
  </si>
  <si>
    <t>Единый сельскохозяйственный налог</t>
  </si>
  <si>
    <t>Субсидии бюджетам бюджетной системы РФ (межбюджетные субсидии)</t>
  </si>
  <si>
    <t xml:space="preserve">сумма </t>
  </si>
  <si>
    <t>Акцизы по подакцизным товарам(продукции) производимые на территории Российской Федерации</t>
  </si>
  <si>
    <t>(в рублях)</t>
  </si>
  <si>
    <t>Прочие доходы от компенсации затрат бюджетов сельских поселений</t>
  </si>
  <si>
    <t>ШТРАФЫ, САНКЦИИ, ВОЗМЕЩЕНИЕ УЩЕРБА</t>
  </si>
  <si>
    <t>Прочие безвозмездные поступления в бюджеты сельских поселений</t>
  </si>
  <si>
    <t>Налог на имущество физических лиц</t>
  </si>
  <si>
    <t>ДОХОДЫ ОТ ОКАЗАНИЯ ПЛАТНЫХ УСЛУГ (РАБОТ) И КОМПЕНСАЦИИ ЗАТРАТ ГОСУДАРСТВА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</si>
  <si>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</si>
  <si>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М.Т.Янок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</si>
  <si>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</si>
  <si>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</si>
  <si>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</si>
  <si>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</si>
  <si>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</si>
  <si>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</si>
  <si>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</si>
  <si>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</si>
  <si>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</si>
  <si>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</si>
  <si>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</si>
  <si>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</t>
  </si>
  <si>
    <t>Дотации бюджетам бюджетной системы Российской Федерации</t>
  </si>
  <si>
    <t>Дотации бюджетам сельских поселений на  выравнивание бюджетной обеспеченности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</si>
  <si>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</si>
  <si>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</si>
  <si>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</si>
  <si>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</si>
  <si>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</si>
  <si>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</si>
  <si>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</si>
  <si>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государственную регистрацию актов гражданского состояния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</si>
  <si>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</si>
  <si>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</si>
  <si>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Прочие безвозмездные поступления 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</si>
  <si>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</si>
  <si>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ДОХОДЫ ОТ ИСПОЛЬЗОВАНИЯ ИМУЩЕСТВА , НАХОДЯЩЕГОСЯ В ГОСУДАРСТВЕННОЙ И МУНИЦИПАЛЬНОЙ СОБСТВЕННОСТИ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</si>
  <si>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</si>
  <si>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</si>
  <si>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</si>
  <si>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</si>
  <si>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</si>
  <si>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</si>
  <si>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</si>
  <si>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Транспортный налог с организаций</t>
  </si>
  <si>
    <t>Транспортный налог с физических лиц</t>
  </si>
  <si>
    <t>Налог, взимаемый с налогоплательщиков, выбравших в качестве объекта налогообложения доходы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</si>
  <si>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</si>
  <si>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</si>
  <si>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</si>
  <si>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</si>
  <si>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</si>
  <si>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</si>
  <si>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</si>
  <si>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НАЛОГИ НА ПРИБЫЛЬ , ДОХОДЫ</t>
  </si>
  <si>
    <t>7</t>
  </si>
  <si>
    <t>Утвержденные бюджетные назначения по отчету (ф. 0503117)</t>
  </si>
  <si>
    <t>6</t>
  </si>
  <si>
    <t>Налоги на товары(работы,услуги) реализуемые на территории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</si>
  <si>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</si>
  <si>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</si>
  <si>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</si>
  <si>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Транспортный налог с организаций(пени)</t>
  </si>
  <si>
    <t>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</si>
  <si>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</si>
  <si>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</si>
  <si>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</si>
  <si>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Федерации)(пени по соответствующему платежу)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</si>
  <si>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</si>
  <si>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</si>
  <si>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
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</si>
  <si>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</si>
  <si>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</si>
  <si>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 xml:space="preserve">Транспортный налог с физических лиц (пени по соответствующему платежу) </t>
  </si>
  <si>
    <t xml:space="preserve"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
</t>
  </si>
  <si>
    <t xml:space="preserve">Земельный налог с организаций, обладающих земельным участком, расположенным в границах сельских поселений (пени по соответствующему платежу)
</t>
  </si>
  <si>
    <t xml:space="preserve"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</si>
  <si>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 xml:space="preserve">Земельный налог с организаций, обладающих земельным участком, расположенным в границах сельских поселений (прочие поступления) 
</t>
  </si>
  <si>
    <t xml:space="preserve"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
</t>
  </si>
  <si>
    <t xml:space="preserve">Земельный налог с физических лиц, обладающих земельным участком, расположенным в границах сельских поселений (пени по соответствующему платежу)
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</si>
  <si>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</si>
  <si>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</si>
  <si>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ПРОЧИЕ НЕНАЛОГОВЫЕ ДОХОДЫ </t>
  </si>
  <si>
    <t>Невыясненные поступления</t>
  </si>
  <si>
    <t>Невыясненные поступления, зачисляемые в бюджеты сельских поселений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</si>
  <si>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</si>
  <si>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</si>
  <si>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 xml:space="preserve"> 1 01 00000 00 0000 000</t>
  </si>
  <si>
    <t xml:space="preserve"> 1 01 02000 01 0000 110</t>
  </si>
  <si>
    <t xml:space="preserve"> 1 01 02010 01 0000 110</t>
  </si>
  <si>
    <t xml:space="preserve"> 1 01 02020 01 0000 110</t>
  </si>
  <si>
    <t xml:space="preserve"> 1 01 02030 01 0000 110</t>
  </si>
  <si>
    <t xml:space="preserve"> 1 03 00000 00 0000 000</t>
  </si>
  <si>
    <t xml:space="preserve"> 1 03 02000 01 0000 000</t>
  </si>
  <si>
    <t xml:space="preserve"> 1 03 02230 01 0000 110</t>
  </si>
  <si>
    <t xml:space="preserve"> 1 03 02240 01 0000 110</t>
  </si>
  <si>
    <t xml:space="preserve"> 1 03 02250 01 0000 110</t>
  </si>
  <si>
    <t xml:space="preserve"> 1 05 00000 00 0000 000</t>
  </si>
  <si>
    <t xml:space="preserve"> 1 05 01000 00 0000 110</t>
  </si>
  <si>
    <t xml:space="preserve"> 1 05 01010 01 0000 110</t>
  </si>
  <si>
    <t xml:space="preserve"> 1 05 01011 01 1000 110</t>
  </si>
  <si>
    <t xml:space="preserve"> 1 05 01011 01 2100 110</t>
  </si>
  <si>
    <t xml:space="preserve"> 1 05 01011 01 3000 110</t>
  </si>
  <si>
    <t xml:space="preserve"> 1 05 01020 01 0000 110</t>
  </si>
  <si>
    <t xml:space="preserve"> 1 05 01021 01 0000 110</t>
  </si>
  <si>
    <t xml:space="preserve"> 1 05 01021 01 1000 110</t>
  </si>
  <si>
    <t xml:space="preserve"> 1 05 01021 01 2100 110</t>
  </si>
  <si>
    <t>1 05 03000 00 0000 110</t>
  </si>
  <si>
    <t xml:space="preserve"> 1 05 03000 01 0000 110</t>
  </si>
  <si>
    <t xml:space="preserve"> 1 05 03010 01 0000 110</t>
  </si>
  <si>
    <t xml:space="preserve"> 1 06 00000 00 0000 000</t>
  </si>
  <si>
    <t xml:space="preserve"> 1 06 01000 00 0000 110</t>
  </si>
  <si>
    <t xml:space="preserve"> 1 06 01030 10 0000 110</t>
  </si>
  <si>
    <t xml:space="preserve"> 1 06 04000 02 0000 110</t>
  </si>
  <si>
    <t xml:space="preserve"> 1 06 04011 02 2100 110</t>
  </si>
  <si>
    <t xml:space="preserve"> 1 06 04012 02 0000 110</t>
  </si>
  <si>
    <t xml:space="preserve"> 1 06 04012 02 1000 110 </t>
  </si>
  <si>
    <t xml:space="preserve"> 1 06 04012 02 2100 110 </t>
  </si>
  <si>
    <t xml:space="preserve"> 1 06 06000 00 0000 110</t>
  </si>
  <si>
    <t xml:space="preserve"> 1 06 06030 00 0000 110</t>
  </si>
  <si>
    <t xml:space="preserve"> 1 06 06033 10 0000 110</t>
  </si>
  <si>
    <t xml:space="preserve"> 1 06 06033 10 1000 110
</t>
  </si>
  <si>
    <t xml:space="preserve"> 1 06 06033 10 2100 110
</t>
  </si>
  <si>
    <t xml:space="preserve"> 1 06 06033 10 3000 110
</t>
  </si>
  <si>
    <t xml:space="preserve"> 1 06 06033 10 4000 110
</t>
  </si>
  <si>
    <t xml:space="preserve"> 1 06 06043 10 0000 110</t>
  </si>
  <si>
    <t xml:space="preserve"> 1 08 00000 00 0000 110</t>
  </si>
  <si>
    <t xml:space="preserve"> 1 08 04000 01 0000 110</t>
  </si>
  <si>
    <t xml:space="preserve"> 1 08 04020 01 0000 110</t>
  </si>
  <si>
    <t xml:space="preserve"> 1 11 00000 00 0000 000</t>
  </si>
  <si>
    <t xml:space="preserve"> 1 11 05000 00 0000 120</t>
  </si>
  <si>
    <t xml:space="preserve"> 1 11 05013 10 0000 120</t>
  </si>
  <si>
    <t xml:space="preserve"> 1 11 05020 00 0000 120</t>
  </si>
  <si>
    <t xml:space="preserve"> 1 11 05025 10 0000 120</t>
  </si>
  <si>
    <t xml:space="preserve"> 1 11 05035 10 0000 120</t>
  </si>
  <si>
    <t xml:space="preserve"> 1 11 05070 00 0000 120</t>
  </si>
  <si>
    <t xml:space="preserve"> 1 11 09000 00 0000 120</t>
  </si>
  <si>
    <t xml:space="preserve"> 1 11 09040 00 0000 120</t>
  </si>
  <si>
    <t xml:space="preserve"> 1 13 00000 00 0000 000</t>
  </si>
  <si>
    <t xml:space="preserve"> 1 13 02995 10 0000 130</t>
  </si>
  <si>
    <t xml:space="preserve"> 1 14 00000 00 0000 000</t>
  </si>
  <si>
    <t xml:space="preserve"> 1 14 06000 00 0000 430</t>
  </si>
  <si>
    <t xml:space="preserve"> 1 14 06020 00 0000 430</t>
  </si>
  <si>
    <t>1 14 06025 10 0000 430</t>
  </si>
  <si>
    <t xml:space="preserve"> 1 16 00000 00 0000 000</t>
  </si>
  <si>
    <t xml:space="preserve"> 1 16 33050 10 0000 140</t>
  </si>
  <si>
    <t xml:space="preserve"> 1 16 51000 02 0000 140</t>
  </si>
  <si>
    <t xml:space="preserve"> 1 16 51040 02 0000 140</t>
  </si>
  <si>
    <t xml:space="preserve">  1 17 00000 00 0000 000 </t>
  </si>
  <si>
    <t>1 17 01000 00 0000 180</t>
  </si>
  <si>
    <t xml:space="preserve"> 1 17 01050 10 0000 180</t>
  </si>
  <si>
    <t xml:space="preserve"> 2 00 00000 00 0000 000</t>
  </si>
  <si>
    <t xml:space="preserve"> 2 02 00000 00 0000 000</t>
  </si>
  <si>
    <t xml:space="preserve"> 2 02 10000 00 0000 151</t>
  </si>
  <si>
    <t>2 02 15001 00 0000 151</t>
  </si>
  <si>
    <t xml:space="preserve"> 2 02 15001 10 0000 151</t>
  </si>
  <si>
    <t xml:space="preserve"> 2 02 20000 00 0000 151</t>
  </si>
  <si>
    <t xml:space="preserve">  2 02 29999 00 0000 151</t>
  </si>
  <si>
    <t xml:space="preserve"> 2 02 29999 10 0000 151</t>
  </si>
  <si>
    <t>2 02 30000 00 0000 151</t>
  </si>
  <si>
    <t xml:space="preserve"> 2 02 30024 00 0000 151</t>
  </si>
  <si>
    <t>2 02 30024 10 0000 151</t>
  </si>
  <si>
    <t>2 02 35118 00 0000 151</t>
  </si>
  <si>
    <t xml:space="preserve"> 2 02 35118 10 0000 151</t>
  </si>
  <si>
    <t>2 02 35930 00 0000 151</t>
  </si>
  <si>
    <t xml:space="preserve"> 2 02 35930 10 0000 151</t>
  </si>
  <si>
    <t xml:space="preserve"> 2 02 40000 00 0000 151</t>
  </si>
  <si>
    <t xml:space="preserve"> 2 02 49999 00 0000 151</t>
  </si>
  <si>
    <t xml:space="preserve"> 2 02 49999 10 0000 151</t>
  </si>
  <si>
    <t xml:space="preserve"> 2 07 05030 10 0000 180</t>
  </si>
  <si>
    <t xml:space="preserve"> 2 07 05000 10 0000 180</t>
  </si>
  <si>
    <t xml:space="preserve"> 219 00000 00 0000 000</t>
  </si>
  <si>
    <t xml:space="preserve"> 2 19 00000 10 0000 151</t>
  </si>
  <si>
    <t xml:space="preserve">                                                           
1 01 02010 01 1000 110</t>
  </si>
  <si>
    <t xml:space="preserve">
                                                                                                                                             1 01 02010 01 2100 110</t>
  </si>
  <si>
    <t xml:space="preserve"> 1 01 02020 01 1000 110</t>
  </si>
  <si>
    <t xml:space="preserve">
1 01 02030 01 1000 110</t>
  </si>
  <si>
    <t xml:space="preserve">
1 01 02030 01 2100 110
</t>
  </si>
  <si>
    <t xml:space="preserve"> 1 06 06040 00 0000 110</t>
  </si>
  <si>
    <t>Отклонение исполненных бюджетных назначений за 2018 год от утвержденных бюджетных назначений по отчету</t>
  </si>
  <si>
    <t xml:space="preserve"> 1 11 09045 10 0000 120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</si>
  <si>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</si>
  <si>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</si>
  <si>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  2 02 25555 00 0000 151</t>
  </si>
  <si>
    <t>исполнения доходов бюджета  сельского поселения " Село Булава"Ульчского муниципального района Хабаровского края за 2019 год</t>
  </si>
  <si>
    <t>Исполнено за 2018 год (ф.0503317)</t>
  </si>
  <si>
    <t>Исполнено за 2019 год (ф.0503117)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</si>
  <si>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
</t>
  </si>
  <si>
    <t xml:space="preserve">
                                                                                                                                             1 01 02010 01 3000 110</t>
  </si>
  <si>
    <t xml:space="preserve"> 1 06 04011 02 1000 110</t>
  </si>
  <si>
    <t xml:space="preserve">
 1 06 06043 10 1000 110</t>
  </si>
  <si>
    <t xml:space="preserve"> 
                                            1 06 06043 10 2100 110
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</si>
  <si>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</si>
  <si>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1 11 05075 10 0000 120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</si>
  <si>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</si>
  <si>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</si>
  <si>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</si>
  <si>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</si>
  <si>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2 02 49001 00 0000 150</t>
  </si>
  <si>
    <t>Межбюджетные трансферты, передаваемые бюджетам, за счет средств резервного фонда Правительства Российской Федерации</t>
  </si>
  <si>
    <t>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</si>
  <si>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2 02 49001 10 0000 150</t>
  </si>
  <si>
    <t>Отклонение отчета 2019 года от отчета за 2018год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</si>
</sst>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 applyProtection="1">
      <alignment horizontal="center" wrapText="1"/>
    </xf>
    <xf numFmtId="4" fontId="2" fillId="2" borderId="2" xfId="0" applyNumberFormat="1" applyFont="1" applyFill="1" applyBorder="1" applyAlignment="1" applyProtection="1">
      <alignment horizontal="center" wrapText="1"/>
    </xf>
    <xf numFmtId="4" fontId="4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justify" wrapText="1"/>
    </xf>
    <xf numFmtId="0" fontId="2" fillId="2" borderId="2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5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0" fontId="6" fillId="2" borderId="0" xfId="0" applyFont="1" applyFill="1"/>
    <xf numFmtId="0" fontId="2" fillId="2" borderId="2" xfId="0" applyNumberFormat="1" applyFont="1" applyFill="1" applyBorder="1" applyAlignment="1" applyProtection="1">
      <alignment horizontal="left" wrapText="1" indent="1"/>
    </xf>
    <xf numFmtId="0" fontId="2" fillId="2" borderId="0" xfId="0" applyNumberFormat="1" applyFont="1" applyFill="1" applyBorder="1" applyAlignment="1" applyProtection="1">
      <alignment horizontal="left" wrapText="1" indent="1"/>
    </xf>
    <xf numFmtId="0" fontId="3" fillId="2" borderId="0" xfId="0" applyFont="1" applyFill="1"/>
    <xf numFmtId="4" fontId="1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49" fontId="3" fillId="2" borderId="7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wrapText="1"/>
    </xf>
    <xf numFmtId="4" fontId="2" fillId="2" borderId="1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justify" wrapText="1"/>
    </xf>
    <xf numFmtId="4" fontId="1" fillId="2" borderId="1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8" xfId="0" applyFont="1" applyFill="1" applyBorder="1" applyAlignment="1">
      <alignment horizontal="justify" wrapText="1"/>
    </xf>
    <xf numFmtId="0" fontId="1" fillId="2" borderId="6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6" fillId="2" borderId="11" xfId="0" applyFont="1" applyFill="1" applyBorder="1"/>
    <xf numFmtId="1" fontId="2" fillId="2" borderId="11" xfId="0" quotePrefix="1" applyNumberFormat="1" applyFont="1" applyFill="1" applyBorder="1" applyAlignment="1" applyProtection="1">
      <alignment horizontal="left" wrapText="1"/>
    </xf>
    <xf numFmtId="1" fontId="1" fillId="2" borderId="9" xfId="0" quotePrefix="1" applyNumberFormat="1" applyFont="1" applyFill="1" applyBorder="1" applyAlignment="1" applyProtection="1">
      <alignment horizontal="left" wrapText="1"/>
    </xf>
    <xf numFmtId="1" fontId="1" fillId="2" borderId="7" xfId="0" quotePrefix="1" applyNumberFormat="1" applyFont="1" applyFill="1" applyBorder="1" applyAlignment="1" applyProtection="1">
      <alignment horizontal="left" wrapText="1"/>
    </xf>
    <xf numFmtId="1" fontId="1" fillId="2" borderId="11" xfId="0" quotePrefix="1" applyNumberFormat="1" applyFont="1" applyFill="1" applyBorder="1" applyAlignment="1" applyProtection="1">
      <alignment horizontal="left" wrapText="1"/>
    </xf>
    <xf numFmtId="1" fontId="1" fillId="2" borderId="13" xfId="0" quotePrefix="1" applyNumberFormat="1" applyFont="1" applyFill="1" applyBorder="1" applyAlignment="1" applyProtection="1">
      <alignment horizontal="left" wrapText="1"/>
    </xf>
    <xf numFmtId="1" fontId="1" fillId="2" borderId="13" xfId="0" quotePrefix="1" applyNumberFormat="1" applyFont="1" applyFill="1" applyBorder="1" applyAlignment="1" applyProtection="1">
      <alignment horizontal="left" vertical="top" wrapText="1"/>
    </xf>
    <xf numFmtId="1" fontId="2" fillId="2" borderId="11" xfId="0" applyNumberFormat="1" applyFont="1" applyFill="1" applyBorder="1" applyAlignment="1" applyProtection="1">
      <alignment horizontal="left" wrapText="1"/>
    </xf>
    <xf numFmtId="1" fontId="1" fillId="2" borderId="13" xfId="0" applyNumberFormat="1" applyFont="1" applyFill="1" applyBorder="1" applyAlignment="1" applyProtection="1">
      <alignment horizontal="left" wrapText="1"/>
    </xf>
    <xf numFmtId="1" fontId="1" fillId="2" borderId="11" xfId="0" applyNumberFormat="1" applyFont="1" applyFill="1" applyBorder="1" applyAlignment="1" applyProtection="1">
      <alignment horizontal="left" wrapText="1"/>
    </xf>
    <xf numFmtId="1" fontId="2" fillId="2" borderId="13" xfId="0" applyNumberFormat="1" applyFont="1" applyFill="1" applyBorder="1" applyAlignment="1" applyProtection="1">
      <alignment horizontal="left" wrapText="1"/>
    </xf>
    <xf numFmtId="1" fontId="1" fillId="2" borderId="11" xfId="0" applyNumberFormat="1" applyFont="1" applyFill="1" applyBorder="1" applyAlignment="1" applyProtection="1">
      <alignment horizontal="left" vertical="top" wrapText="1"/>
    </xf>
    <xf numFmtId="1" fontId="1" fillId="2" borderId="13" xfId="0" applyNumberFormat="1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>
      <alignment horizontal="left" wrapText="1"/>
    </xf>
    <xf numFmtId="1" fontId="1" fillId="2" borderId="8" xfId="0" applyNumberFormat="1" applyFont="1" applyFill="1" applyBorder="1" applyAlignment="1">
      <alignment horizontal="left" wrapText="1"/>
    </xf>
    <xf numFmtId="1" fontId="2" fillId="2" borderId="12" xfId="0" applyNumberFormat="1" applyFont="1" applyFill="1" applyBorder="1" applyAlignment="1">
      <alignment horizontal="left" wrapText="1"/>
    </xf>
    <xf numFmtId="1" fontId="1" fillId="2" borderId="2" xfId="0" applyNumberFormat="1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left" wrapText="1"/>
    </xf>
    <xf numFmtId="1" fontId="1" fillId="2" borderId="8" xfId="0" applyNumberFormat="1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left" wrapText="1"/>
    </xf>
    <xf numFmtId="1" fontId="1" fillId="2" borderId="11" xfId="0" applyNumberFormat="1" applyFont="1" applyFill="1" applyBorder="1" applyAlignment="1" applyProtection="1">
      <alignment horizontal="left" vertical="center" wrapText="1"/>
    </xf>
    <xf numFmtId="1" fontId="1" fillId="2" borderId="9" xfId="0" applyNumberFormat="1" applyFont="1" applyFill="1" applyBorder="1" applyAlignment="1" applyProtection="1">
      <alignment horizontal="left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topLeftCell="A104" zoomScale="90" zoomScaleNormal="90" workbookViewId="0">
      <selection activeCell="F108" sqref="F108"/>
    </sheetView>
  </sheetViews>
  <sheetFormatPr defaultRowHeight="12.75"/>
  <cols>
    <col min="1" max="1" width="56.7109375" style="10" customWidth="1"/>
    <col min="2" max="2" width="3.5703125" style="10" customWidth="1"/>
    <col min="3" max="3" width="21.7109375" style="10" customWidth="1"/>
    <col min="4" max="4" width="13.42578125" style="10" customWidth="1"/>
    <col min="5" max="5" width="13.5703125" style="10" customWidth="1"/>
    <col min="6" max="6" width="14.28515625" style="10" customWidth="1"/>
    <col min="7" max="7" width="12" style="10" customWidth="1"/>
    <col min="8" max="8" width="10.85546875" style="10" customWidth="1"/>
    <col min="9" max="9" width="11.7109375" style="18" customWidth="1"/>
    <col min="10" max="10" width="11.5703125" style="18" customWidth="1"/>
    <col min="11" max="250" width="9.140625" style="10"/>
    <col min="251" max="251" width="32.42578125" style="10" customWidth="1"/>
    <col min="252" max="252" width="19.85546875" style="10" customWidth="1"/>
    <col min="253" max="253" width="14.42578125" style="10" customWidth="1"/>
    <col min="254" max="254" width="15.42578125" style="10" customWidth="1"/>
    <col min="255" max="255" width="12.42578125" style="10" customWidth="1"/>
    <col min="256" max="256" width="12.5703125" style="10" customWidth="1"/>
    <col min="257" max="257" width="14.7109375" style="10" customWidth="1"/>
    <col min="258" max="258" width="16.28515625" style="10" customWidth="1"/>
    <col min="259" max="259" width="11.85546875" style="10" customWidth="1"/>
    <col min="260" max="260" width="15.42578125" style="10" customWidth="1"/>
    <col min="261" max="261" width="14.85546875" style="10" customWidth="1"/>
    <col min="262" max="506" width="9.140625" style="10"/>
    <col min="507" max="507" width="32.42578125" style="10" customWidth="1"/>
    <col min="508" max="508" width="19.85546875" style="10" customWidth="1"/>
    <col min="509" max="509" width="14.42578125" style="10" customWidth="1"/>
    <col min="510" max="510" width="15.42578125" style="10" customWidth="1"/>
    <col min="511" max="511" width="12.42578125" style="10" customWidth="1"/>
    <col min="512" max="512" width="12.5703125" style="10" customWidth="1"/>
    <col min="513" max="513" width="14.7109375" style="10" customWidth="1"/>
    <col min="514" max="514" width="16.28515625" style="10" customWidth="1"/>
    <col min="515" max="515" width="11.85546875" style="10" customWidth="1"/>
    <col min="516" max="516" width="15.42578125" style="10" customWidth="1"/>
    <col min="517" max="517" width="14.85546875" style="10" customWidth="1"/>
    <col min="518" max="762" width="9.140625" style="10"/>
    <col min="763" max="763" width="32.42578125" style="10" customWidth="1"/>
    <col min="764" max="764" width="19.85546875" style="10" customWidth="1"/>
    <col min="765" max="765" width="14.42578125" style="10" customWidth="1"/>
    <col min="766" max="766" width="15.42578125" style="10" customWidth="1"/>
    <col min="767" max="767" width="12.42578125" style="10" customWidth="1"/>
    <col min="768" max="768" width="12.5703125" style="10" customWidth="1"/>
    <col min="769" max="769" width="14.7109375" style="10" customWidth="1"/>
    <col min="770" max="770" width="16.28515625" style="10" customWidth="1"/>
    <col min="771" max="771" width="11.85546875" style="10" customWidth="1"/>
    <col min="772" max="772" width="15.42578125" style="10" customWidth="1"/>
    <col min="773" max="773" width="14.85546875" style="10" customWidth="1"/>
    <col min="774" max="1018" width="9.140625" style="10"/>
    <col min="1019" max="1019" width="32.42578125" style="10" customWidth="1"/>
    <col min="1020" max="1020" width="19.85546875" style="10" customWidth="1"/>
    <col min="1021" max="1021" width="14.42578125" style="10" customWidth="1"/>
    <col min="1022" max="1022" width="15.42578125" style="10" customWidth="1"/>
    <col min="1023" max="1023" width="12.42578125" style="10" customWidth="1"/>
    <col min="1024" max="1024" width="12.5703125" style="10" customWidth="1"/>
    <col min="1025" max="1025" width="14.7109375" style="10" customWidth="1"/>
    <col min="1026" max="1026" width="16.28515625" style="10" customWidth="1"/>
    <col min="1027" max="1027" width="11.85546875" style="10" customWidth="1"/>
    <col min="1028" max="1028" width="15.42578125" style="10" customWidth="1"/>
    <col min="1029" max="1029" width="14.85546875" style="10" customWidth="1"/>
    <col min="1030" max="1274" width="9.140625" style="10"/>
    <col min="1275" max="1275" width="32.42578125" style="10" customWidth="1"/>
    <col min="1276" max="1276" width="19.85546875" style="10" customWidth="1"/>
    <col min="1277" max="1277" width="14.42578125" style="10" customWidth="1"/>
    <col min="1278" max="1278" width="15.42578125" style="10" customWidth="1"/>
    <col min="1279" max="1279" width="12.42578125" style="10" customWidth="1"/>
    <col min="1280" max="1280" width="12.5703125" style="10" customWidth="1"/>
    <col min="1281" max="1281" width="14.7109375" style="10" customWidth="1"/>
    <col min="1282" max="1282" width="16.28515625" style="10" customWidth="1"/>
    <col min="1283" max="1283" width="11.85546875" style="10" customWidth="1"/>
    <col min="1284" max="1284" width="15.42578125" style="10" customWidth="1"/>
    <col min="1285" max="1285" width="14.85546875" style="10" customWidth="1"/>
    <col min="1286" max="1530" width="9.140625" style="10"/>
    <col min="1531" max="1531" width="32.42578125" style="10" customWidth="1"/>
    <col min="1532" max="1532" width="19.85546875" style="10" customWidth="1"/>
    <col min="1533" max="1533" width="14.42578125" style="10" customWidth="1"/>
    <col min="1534" max="1534" width="15.42578125" style="10" customWidth="1"/>
    <col min="1535" max="1535" width="12.42578125" style="10" customWidth="1"/>
    <col min="1536" max="1536" width="12.5703125" style="10" customWidth="1"/>
    <col min="1537" max="1537" width="14.7109375" style="10" customWidth="1"/>
    <col min="1538" max="1538" width="16.28515625" style="10" customWidth="1"/>
    <col min="1539" max="1539" width="11.85546875" style="10" customWidth="1"/>
    <col min="1540" max="1540" width="15.42578125" style="10" customWidth="1"/>
    <col min="1541" max="1541" width="14.85546875" style="10" customWidth="1"/>
    <col min="1542" max="1786" width="9.140625" style="10"/>
    <col min="1787" max="1787" width="32.42578125" style="10" customWidth="1"/>
    <col min="1788" max="1788" width="19.85546875" style="10" customWidth="1"/>
    <col min="1789" max="1789" width="14.42578125" style="10" customWidth="1"/>
    <col min="1790" max="1790" width="15.42578125" style="10" customWidth="1"/>
    <col min="1791" max="1791" width="12.42578125" style="10" customWidth="1"/>
    <col min="1792" max="1792" width="12.5703125" style="10" customWidth="1"/>
    <col min="1793" max="1793" width="14.7109375" style="10" customWidth="1"/>
    <col min="1794" max="1794" width="16.28515625" style="10" customWidth="1"/>
    <col min="1795" max="1795" width="11.85546875" style="10" customWidth="1"/>
    <col min="1796" max="1796" width="15.42578125" style="10" customWidth="1"/>
    <col min="1797" max="1797" width="14.85546875" style="10" customWidth="1"/>
    <col min="1798" max="2042" width="9.140625" style="10"/>
    <col min="2043" max="2043" width="32.42578125" style="10" customWidth="1"/>
    <col min="2044" max="2044" width="19.85546875" style="10" customWidth="1"/>
    <col min="2045" max="2045" width="14.42578125" style="10" customWidth="1"/>
    <col min="2046" max="2046" width="15.42578125" style="10" customWidth="1"/>
    <col min="2047" max="2047" width="12.42578125" style="10" customWidth="1"/>
    <col min="2048" max="2048" width="12.5703125" style="10" customWidth="1"/>
    <col min="2049" max="2049" width="14.7109375" style="10" customWidth="1"/>
    <col min="2050" max="2050" width="16.28515625" style="10" customWidth="1"/>
    <col min="2051" max="2051" width="11.85546875" style="10" customWidth="1"/>
    <col min="2052" max="2052" width="15.42578125" style="10" customWidth="1"/>
    <col min="2053" max="2053" width="14.85546875" style="10" customWidth="1"/>
    <col min="2054" max="2298" width="9.140625" style="10"/>
    <col min="2299" max="2299" width="32.42578125" style="10" customWidth="1"/>
    <col min="2300" max="2300" width="19.85546875" style="10" customWidth="1"/>
    <col min="2301" max="2301" width="14.42578125" style="10" customWidth="1"/>
    <col min="2302" max="2302" width="15.42578125" style="10" customWidth="1"/>
    <col min="2303" max="2303" width="12.42578125" style="10" customWidth="1"/>
    <col min="2304" max="2304" width="12.5703125" style="10" customWidth="1"/>
    <col min="2305" max="2305" width="14.7109375" style="10" customWidth="1"/>
    <col min="2306" max="2306" width="16.28515625" style="10" customWidth="1"/>
    <col min="2307" max="2307" width="11.85546875" style="10" customWidth="1"/>
    <col min="2308" max="2308" width="15.42578125" style="10" customWidth="1"/>
    <col min="2309" max="2309" width="14.85546875" style="10" customWidth="1"/>
    <col min="2310" max="2554" width="9.140625" style="10"/>
    <col min="2555" max="2555" width="32.42578125" style="10" customWidth="1"/>
    <col min="2556" max="2556" width="19.85546875" style="10" customWidth="1"/>
    <col min="2557" max="2557" width="14.42578125" style="10" customWidth="1"/>
    <col min="2558" max="2558" width="15.42578125" style="10" customWidth="1"/>
    <col min="2559" max="2559" width="12.42578125" style="10" customWidth="1"/>
    <col min="2560" max="2560" width="12.5703125" style="10" customWidth="1"/>
    <col min="2561" max="2561" width="14.7109375" style="10" customWidth="1"/>
    <col min="2562" max="2562" width="16.28515625" style="10" customWidth="1"/>
    <col min="2563" max="2563" width="11.85546875" style="10" customWidth="1"/>
    <col min="2564" max="2564" width="15.42578125" style="10" customWidth="1"/>
    <col min="2565" max="2565" width="14.85546875" style="10" customWidth="1"/>
    <col min="2566" max="2810" width="9.140625" style="10"/>
    <col min="2811" max="2811" width="32.42578125" style="10" customWidth="1"/>
    <col min="2812" max="2812" width="19.85546875" style="10" customWidth="1"/>
    <col min="2813" max="2813" width="14.42578125" style="10" customWidth="1"/>
    <col min="2814" max="2814" width="15.42578125" style="10" customWidth="1"/>
    <col min="2815" max="2815" width="12.42578125" style="10" customWidth="1"/>
    <col min="2816" max="2816" width="12.5703125" style="10" customWidth="1"/>
    <col min="2817" max="2817" width="14.7109375" style="10" customWidth="1"/>
    <col min="2818" max="2818" width="16.28515625" style="10" customWidth="1"/>
    <col min="2819" max="2819" width="11.85546875" style="10" customWidth="1"/>
    <col min="2820" max="2820" width="15.42578125" style="10" customWidth="1"/>
    <col min="2821" max="2821" width="14.85546875" style="10" customWidth="1"/>
    <col min="2822" max="3066" width="9.140625" style="10"/>
    <col min="3067" max="3067" width="32.42578125" style="10" customWidth="1"/>
    <col min="3068" max="3068" width="19.85546875" style="10" customWidth="1"/>
    <col min="3069" max="3069" width="14.42578125" style="10" customWidth="1"/>
    <col min="3070" max="3070" width="15.42578125" style="10" customWidth="1"/>
    <col min="3071" max="3071" width="12.42578125" style="10" customWidth="1"/>
    <col min="3072" max="3072" width="12.5703125" style="10" customWidth="1"/>
    <col min="3073" max="3073" width="14.7109375" style="10" customWidth="1"/>
    <col min="3074" max="3074" width="16.28515625" style="10" customWidth="1"/>
    <col min="3075" max="3075" width="11.85546875" style="10" customWidth="1"/>
    <col min="3076" max="3076" width="15.42578125" style="10" customWidth="1"/>
    <col min="3077" max="3077" width="14.85546875" style="10" customWidth="1"/>
    <col min="3078" max="3322" width="9.140625" style="10"/>
    <col min="3323" max="3323" width="32.42578125" style="10" customWidth="1"/>
    <col min="3324" max="3324" width="19.85546875" style="10" customWidth="1"/>
    <col min="3325" max="3325" width="14.42578125" style="10" customWidth="1"/>
    <col min="3326" max="3326" width="15.42578125" style="10" customWidth="1"/>
    <col min="3327" max="3327" width="12.42578125" style="10" customWidth="1"/>
    <col min="3328" max="3328" width="12.5703125" style="10" customWidth="1"/>
    <col min="3329" max="3329" width="14.7109375" style="10" customWidth="1"/>
    <col min="3330" max="3330" width="16.28515625" style="10" customWidth="1"/>
    <col min="3331" max="3331" width="11.85546875" style="10" customWidth="1"/>
    <col min="3332" max="3332" width="15.42578125" style="10" customWidth="1"/>
    <col min="3333" max="3333" width="14.85546875" style="10" customWidth="1"/>
    <col min="3334" max="3578" width="9.140625" style="10"/>
    <col min="3579" max="3579" width="32.42578125" style="10" customWidth="1"/>
    <col min="3580" max="3580" width="19.85546875" style="10" customWidth="1"/>
    <col min="3581" max="3581" width="14.42578125" style="10" customWidth="1"/>
    <col min="3582" max="3582" width="15.42578125" style="10" customWidth="1"/>
    <col min="3583" max="3583" width="12.42578125" style="10" customWidth="1"/>
    <col min="3584" max="3584" width="12.5703125" style="10" customWidth="1"/>
    <col min="3585" max="3585" width="14.7109375" style="10" customWidth="1"/>
    <col min="3586" max="3586" width="16.28515625" style="10" customWidth="1"/>
    <col min="3587" max="3587" width="11.85546875" style="10" customWidth="1"/>
    <col min="3588" max="3588" width="15.42578125" style="10" customWidth="1"/>
    <col min="3589" max="3589" width="14.85546875" style="10" customWidth="1"/>
    <col min="3590" max="3834" width="9.140625" style="10"/>
    <col min="3835" max="3835" width="32.42578125" style="10" customWidth="1"/>
    <col min="3836" max="3836" width="19.85546875" style="10" customWidth="1"/>
    <col min="3837" max="3837" width="14.42578125" style="10" customWidth="1"/>
    <col min="3838" max="3838" width="15.42578125" style="10" customWidth="1"/>
    <col min="3839" max="3839" width="12.42578125" style="10" customWidth="1"/>
    <col min="3840" max="3840" width="12.5703125" style="10" customWidth="1"/>
    <col min="3841" max="3841" width="14.7109375" style="10" customWidth="1"/>
    <col min="3842" max="3842" width="16.28515625" style="10" customWidth="1"/>
    <col min="3843" max="3843" width="11.85546875" style="10" customWidth="1"/>
    <col min="3844" max="3844" width="15.42578125" style="10" customWidth="1"/>
    <col min="3845" max="3845" width="14.85546875" style="10" customWidth="1"/>
    <col min="3846" max="4090" width="9.140625" style="10"/>
    <col min="4091" max="4091" width="32.42578125" style="10" customWidth="1"/>
    <col min="4092" max="4092" width="19.85546875" style="10" customWidth="1"/>
    <col min="4093" max="4093" width="14.42578125" style="10" customWidth="1"/>
    <col min="4094" max="4094" width="15.42578125" style="10" customWidth="1"/>
    <col min="4095" max="4095" width="12.42578125" style="10" customWidth="1"/>
    <col min="4096" max="4096" width="12.5703125" style="10" customWidth="1"/>
    <col min="4097" max="4097" width="14.7109375" style="10" customWidth="1"/>
    <col min="4098" max="4098" width="16.28515625" style="10" customWidth="1"/>
    <col min="4099" max="4099" width="11.85546875" style="10" customWidth="1"/>
    <col min="4100" max="4100" width="15.42578125" style="10" customWidth="1"/>
    <col min="4101" max="4101" width="14.85546875" style="10" customWidth="1"/>
    <col min="4102" max="4346" width="9.140625" style="10"/>
    <col min="4347" max="4347" width="32.42578125" style="10" customWidth="1"/>
    <col min="4348" max="4348" width="19.85546875" style="10" customWidth="1"/>
    <col min="4349" max="4349" width="14.42578125" style="10" customWidth="1"/>
    <col min="4350" max="4350" width="15.42578125" style="10" customWidth="1"/>
    <col min="4351" max="4351" width="12.42578125" style="10" customWidth="1"/>
    <col min="4352" max="4352" width="12.5703125" style="10" customWidth="1"/>
    <col min="4353" max="4353" width="14.7109375" style="10" customWidth="1"/>
    <col min="4354" max="4354" width="16.28515625" style="10" customWidth="1"/>
    <col min="4355" max="4355" width="11.85546875" style="10" customWidth="1"/>
    <col min="4356" max="4356" width="15.42578125" style="10" customWidth="1"/>
    <col min="4357" max="4357" width="14.85546875" style="10" customWidth="1"/>
    <col min="4358" max="4602" width="9.140625" style="10"/>
    <col min="4603" max="4603" width="32.42578125" style="10" customWidth="1"/>
    <col min="4604" max="4604" width="19.85546875" style="10" customWidth="1"/>
    <col min="4605" max="4605" width="14.42578125" style="10" customWidth="1"/>
    <col min="4606" max="4606" width="15.42578125" style="10" customWidth="1"/>
    <col min="4607" max="4607" width="12.42578125" style="10" customWidth="1"/>
    <col min="4608" max="4608" width="12.5703125" style="10" customWidth="1"/>
    <col min="4609" max="4609" width="14.7109375" style="10" customWidth="1"/>
    <col min="4610" max="4610" width="16.28515625" style="10" customWidth="1"/>
    <col min="4611" max="4611" width="11.85546875" style="10" customWidth="1"/>
    <col min="4612" max="4612" width="15.42578125" style="10" customWidth="1"/>
    <col min="4613" max="4613" width="14.85546875" style="10" customWidth="1"/>
    <col min="4614" max="4858" width="9.140625" style="10"/>
    <col min="4859" max="4859" width="32.42578125" style="10" customWidth="1"/>
    <col min="4860" max="4860" width="19.85546875" style="10" customWidth="1"/>
    <col min="4861" max="4861" width="14.42578125" style="10" customWidth="1"/>
    <col min="4862" max="4862" width="15.42578125" style="10" customWidth="1"/>
    <col min="4863" max="4863" width="12.42578125" style="10" customWidth="1"/>
    <col min="4864" max="4864" width="12.5703125" style="10" customWidth="1"/>
    <col min="4865" max="4865" width="14.7109375" style="10" customWidth="1"/>
    <col min="4866" max="4866" width="16.28515625" style="10" customWidth="1"/>
    <col min="4867" max="4867" width="11.85546875" style="10" customWidth="1"/>
    <col min="4868" max="4868" width="15.42578125" style="10" customWidth="1"/>
    <col min="4869" max="4869" width="14.85546875" style="10" customWidth="1"/>
    <col min="4870" max="5114" width="9.140625" style="10"/>
    <col min="5115" max="5115" width="32.42578125" style="10" customWidth="1"/>
    <col min="5116" max="5116" width="19.85546875" style="10" customWidth="1"/>
    <col min="5117" max="5117" width="14.42578125" style="10" customWidth="1"/>
    <col min="5118" max="5118" width="15.42578125" style="10" customWidth="1"/>
    <col min="5119" max="5119" width="12.42578125" style="10" customWidth="1"/>
    <col min="5120" max="5120" width="12.5703125" style="10" customWidth="1"/>
    <col min="5121" max="5121" width="14.7109375" style="10" customWidth="1"/>
    <col min="5122" max="5122" width="16.28515625" style="10" customWidth="1"/>
    <col min="5123" max="5123" width="11.85546875" style="10" customWidth="1"/>
    <col min="5124" max="5124" width="15.42578125" style="10" customWidth="1"/>
    <col min="5125" max="5125" width="14.85546875" style="10" customWidth="1"/>
    <col min="5126" max="5370" width="9.140625" style="10"/>
    <col min="5371" max="5371" width="32.42578125" style="10" customWidth="1"/>
    <col min="5372" max="5372" width="19.85546875" style="10" customWidth="1"/>
    <col min="5373" max="5373" width="14.42578125" style="10" customWidth="1"/>
    <col min="5374" max="5374" width="15.42578125" style="10" customWidth="1"/>
    <col min="5375" max="5375" width="12.42578125" style="10" customWidth="1"/>
    <col min="5376" max="5376" width="12.5703125" style="10" customWidth="1"/>
    <col min="5377" max="5377" width="14.7109375" style="10" customWidth="1"/>
    <col min="5378" max="5378" width="16.28515625" style="10" customWidth="1"/>
    <col min="5379" max="5379" width="11.85546875" style="10" customWidth="1"/>
    <col min="5380" max="5380" width="15.42578125" style="10" customWidth="1"/>
    <col min="5381" max="5381" width="14.85546875" style="10" customWidth="1"/>
    <col min="5382" max="5626" width="9.140625" style="10"/>
    <col min="5627" max="5627" width="32.42578125" style="10" customWidth="1"/>
    <col min="5628" max="5628" width="19.85546875" style="10" customWidth="1"/>
    <col min="5629" max="5629" width="14.42578125" style="10" customWidth="1"/>
    <col min="5630" max="5630" width="15.42578125" style="10" customWidth="1"/>
    <col min="5631" max="5631" width="12.42578125" style="10" customWidth="1"/>
    <col min="5632" max="5632" width="12.5703125" style="10" customWidth="1"/>
    <col min="5633" max="5633" width="14.7109375" style="10" customWidth="1"/>
    <col min="5634" max="5634" width="16.28515625" style="10" customWidth="1"/>
    <col min="5635" max="5635" width="11.85546875" style="10" customWidth="1"/>
    <col min="5636" max="5636" width="15.42578125" style="10" customWidth="1"/>
    <col min="5637" max="5637" width="14.85546875" style="10" customWidth="1"/>
    <col min="5638" max="5882" width="9.140625" style="10"/>
    <col min="5883" max="5883" width="32.42578125" style="10" customWidth="1"/>
    <col min="5884" max="5884" width="19.85546875" style="10" customWidth="1"/>
    <col min="5885" max="5885" width="14.42578125" style="10" customWidth="1"/>
    <col min="5886" max="5886" width="15.42578125" style="10" customWidth="1"/>
    <col min="5887" max="5887" width="12.42578125" style="10" customWidth="1"/>
    <col min="5888" max="5888" width="12.5703125" style="10" customWidth="1"/>
    <col min="5889" max="5889" width="14.7109375" style="10" customWidth="1"/>
    <col min="5890" max="5890" width="16.28515625" style="10" customWidth="1"/>
    <col min="5891" max="5891" width="11.85546875" style="10" customWidth="1"/>
    <col min="5892" max="5892" width="15.42578125" style="10" customWidth="1"/>
    <col min="5893" max="5893" width="14.85546875" style="10" customWidth="1"/>
    <col min="5894" max="6138" width="9.140625" style="10"/>
    <col min="6139" max="6139" width="32.42578125" style="10" customWidth="1"/>
    <col min="6140" max="6140" width="19.85546875" style="10" customWidth="1"/>
    <col min="6141" max="6141" width="14.42578125" style="10" customWidth="1"/>
    <col min="6142" max="6142" width="15.42578125" style="10" customWidth="1"/>
    <col min="6143" max="6143" width="12.42578125" style="10" customWidth="1"/>
    <col min="6144" max="6144" width="12.5703125" style="10" customWidth="1"/>
    <col min="6145" max="6145" width="14.7109375" style="10" customWidth="1"/>
    <col min="6146" max="6146" width="16.28515625" style="10" customWidth="1"/>
    <col min="6147" max="6147" width="11.85546875" style="10" customWidth="1"/>
    <col min="6148" max="6148" width="15.42578125" style="10" customWidth="1"/>
    <col min="6149" max="6149" width="14.85546875" style="10" customWidth="1"/>
    <col min="6150" max="6394" width="9.140625" style="10"/>
    <col min="6395" max="6395" width="32.42578125" style="10" customWidth="1"/>
    <col min="6396" max="6396" width="19.85546875" style="10" customWidth="1"/>
    <col min="6397" max="6397" width="14.42578125" style="10" customWidth="1"/>
    <col min="6398" max="6398" width="15.42578125" style="10" customWidth="1"/>
    <col min="6399" max="6399" width="12.42578125" style="10" customWidth="1"/>
    <col min="6400" max="6400" width="12.5703125" style="10" customWidth="1"/>
    <col min="6401" max="6401" width="14.7109375" style="10" customWidth="1"/>
    <col min="6402" max="6402" width="16.28515625" style="10" customWidth="1"/>
    <col min="6403" max="6403" width="11.85546875" style="10" customWidth="1"/>
    <col min="6404" max="6404" width="15.42578125" style="10" customWidth="1"/>
    <col min="6405" max="6405" width="14.85546875" style="10" customWidth="1"/>
    <col min="6406" max="6650" width="9.140625" style="10"/>
    <col min="6651" max="6651" width="32.42578125" style="10" customWidth="1"/>
    <col min="6652" max="6652" width="19.85546875" style="10" customWidth="1"/>
    <col min="6653" max="6653" width="14.42578125" style="10" customWidth="1"/>
    <col min="6654" max="6654" width="15.42578125" style="10" customWidth="1"/>
    <col min="6655" max="6655" width="12.42578125" style="10" customWidth="1"/>
    <col min="6656" max="6656" width="12.5703125" style="10" customWidth="1"/>
    <col min="6657" max="6657" width="14.7109375" style="10" customWidth="1"/>
    <col min="6658" max="6658" width="16.28515625" style="10" customWidth="1"/>
    <col min="6659" max="6659" width="11.85546875" style="10" customWidth="1"/>
    <col min="6660" max="6660" width="15.42578125" style="10" customWidth="1"/>
    <col min="6661" max="6661" width="14.85546875" style="10" customWidth="1"/>
    <col min="6662" max="6906" width="9.140625" style="10"/>
    <col min="6907" max="6907" width="32.42578125" style="10" customWidth="1"/>
    <col min="6908" max="6908" width="19.85546875" style="10" customWidth="1"/>
    <col min="6909" max="6909" width="14.42578125" style="10" customWidth="1"/>
    <col min="6910" max="6910" width="15.42578125" style="10" customWidth="1"/>
    <col min="6911" max="6911" width="12.42578125" style="10" customWidth="1"/>
    <col min="6912" max="6912" width="12.5703125" style="10" customWidth="1"/>
    <col min="6913" max="6913" width="14.7109375" style="10" customWidth="1"/>
    <col min="6914" max="6914" width="16.28515625" style="10" customWidth="1"/>
    <col min="6915" max="6915" width="11.85546875" style="10" customWidth="1"/>
    <col min="6916" max="6916" width="15.42578125" style="10" customWidth="1"/>
    <col min="6917" max="6917" width="14.85546875" style="10" customWidth="1"/>
    <col min="6918" max="7162" width="9.140625" style="10"/>
    <col min="7163" max="7163" width="32.42578125" style="10" customWidth="1"/>
    <col min="7164" max="7164" width="19.85546875" style="10" customWidth="1"/>
    <col min="7165" max="7165" width="14.42578125" style="10" customWidth="1"/>
    <col min="7166" max="7166" width="15.42578125" style="10" customWidth="1"/>
    <col min="7167" max="7167" width="12.42578125" style="10" customWidth="1"/>
    <col min="7168" max="7168" width="12.5703125" style="10" customWidth="1"/>
    <col min="7169" max="7169" width="14.7109375" style="10" customWidth="1"/>
    <col min="7170" max="7170" width="16.28515625" style="10" customWidth="1"/>
    <col min="7171" max="7171" width="11.85546875" style="10" customWidth="1"/>
    <col min="7172" max="7172" width="15.42578125" style="10" customWidth="1"/>
    <col min="7173" max="7173" width="14.85546875" style="10" customWidth="1"/>
    <col min="7174" max="7418" width="9.140625" style="10"/>
    <col min="7419" max="7419" width="32.42578125" style="10" customWidth="1"/>
    <col min="7420" max="7420" width="19.85546875" style="10" customWidth="1"/>
    <col min="7421" max="7421" width="14.42578125" style="10" customWidth="1"/>
    <col min="7422" max="7422" width="15.42578125" style="10" customWidth="1"/>
    <col min="7423" max="7423" width="12.42578125" style="10" customWidth="1"/>
    <col min="7424" max="7424" width="12.5703125" style="10" customWidth="1"/>
    <col min="7425" max="7425" width="14.7109375" style="10" customWidth="1"/>
    <col min="7426" max="7426" width="16.28515625" style="10" customWidth="1"/>
    <col min="7427" max="7427" width="11.85546875" style="10" customWidth="1"/>
    <col min="7428" max="7428" width="15.42578125" style="10" customWidth="1"/>
    <col min="7429" max="7429" width="14.85546875" style="10" customWidth="1"/>
    <col min="7430" max="7674" width="9.140625" style="10"/>
    <col min="7675" max="7675" width="32.42578125" style="10" customWidth="1"/>
    <col min="7676" max="7676" width="19.85546875" style="10" customWidth="1"/>
    <col min="7677" max="7677" width="14.42578125" style="10" customWidth="1"/>
    <col min="7678" max="7678" width="15.42578125" style="10" customWidth="1"/>
    <col min="7679" max="7679" width="12.42578125" style="10" customWidth="1"/>
    <col min="7680" max="7680" width="12.5703125" style="10" customWidth="1"/>
    <col min="7681" max="7681" width="14.7109375" style="10" customWidth="1"/>
    <col min="7682" max="7682" width="16.28515625" style="10" customWidth="1"/>
    <col min="7683" max="7683" width="11.85546875" style="10" customWidth="1"/>
    <col min="7684" max="7684" width="15.42578125" style="10" customWidth="1"/>
    <col min="7685" max="7685" width="14.85546875" style="10" customWidth="1"/>
    <col min="7686" max="7930" width="9.140625" style="10"/>
    <col min="7931" max="7931" width="32.42578125" style="10" customWidth="1"/>
    <col min="7932" max="7932" width="19.85546875" style="10" customWidth="1"/>
    <col min="7933" max="7933" width="14.42578125" style="10" customWidth="1"/>
    <col min="7934" max="7934" width="15.42578125" style="10" customWidth="1"/>
    <col min="7935" max="7935" width="12.42578125" style="10" customWidth="1"/>
    <col min="7936" max="7936" width="12.5703125" style="10" customWidth="1"/>
    <col min="7937" max="7937" width="14.7109375" style="10" customWidth="1"/>
    <col min="7938" max="7938" width="16.28515625" style="10" customWidth="1"/>
    <col min="7939" max="7939" width="11.85546875" style="10" customWidth="1"/>
    <col min="7940" max="7940" width="15.42578125" style="10" customWidth="1"/>
    <col min="7941" max="7941" width="14.85546875" style="10" customWidth="1"/>
    <col min="7942" max="8186" width="9.140625" style="10"/>
    <col min="8187" max="8187" width="32.42578125" style="10" customWidth="1"/>
    <col min="8188" max="8188" width="19.85546875" style="10" customWidth="1"/>
    <col min="8189" max="8189" width="14.42578125" style="10" customWidth="1"/>
    <col min="8190" max="8190" width="15.42578125" style="10" customWidth="1"/>
    <col min="8191" max="8191" width="12.42578125" style="10" customWidth="1"/>
    <col min="8192" max="8192" width="12.5703125" style="10" customWidth="1"/>
    <col min="8193" max="8193" width="14.7109375" style="10" customWidth="1"/>
    <col min="8194" max="8194" width="16.28515625" style="10" customWidth="1"/>
    <col min="8195" max="8195" width="11.85546875" style="10" customWidth="1"/>
    <col min="8196" max="8196" width="15.42578125" style="10" customWidth="1"/>
    <col min="8197" max="8197" width="14.85546875" style="10" customWidth="1"/>
    <col min="8198" max="8442" width="9.140625" style="10"/>
    <col min="8443" max="8443" width="32.42578125" style="10" customWidth="1"/>
    <col min="8444" max="8444" width="19.85546875" style="10" customWidth="1"/>
    <col min="8445" max="8445" width="14.42578125" style="10" customWidth="1"/>
    <col min="8446" max="8446" width="15.42578125" style="10" customWidth="1"/>
    <col min="8447" max="8447" width="12.42578125" style="10" customWidth="1"/>
    <col min="8448" max="8448" width="12.5703125" style="10" customWidth="1"/>
    <col min="8449" max="8449" width="14.7109375" style="10" customWidth="1"/>
    <col min="8450" max="8450" width="16.28515625" style="10" customWidth="1"/>
    <col min="8451" max="8451" width="11.85546875" style="10" customWidth="1"/>
    <col min="8452" max="8452" width="15.42578125" style="10" customWidth="1"/>
    <col min="8453" max="8453" width="14.85546875" style="10" customWidth="1"/>
    <col min="8454" max="8698" width="9.140625" style="10"/>
    <col min="8699" max="8699" width="32.42578125" style="10" customWidth="1"/>
    <col min="8700" max="8700" width="19.85546875" style="10" customWidth="1"/>
    <col min="8701" max="8701" width="14.42578125" style="10" customWidth="1"/>
    <col min="8702" max="8702" width="15.42578125" style="10" customWidth="1"/>
    <col min="8703" max="8703" width="12.42578125" style="10" customWidth="1"/>
    <col min="8704" max="8704" width="12.5703125" style="10" customWidth="1"/>
    <col min="8705" max="8705" width="14.7109375" style="10" customWidth="1"/>
    <col min="8706" max="8706" width="16.28515625" style="10" customWidth="1"/>
    <col min="8707" max="8707" width="11.85546875" style="10" customWidth="1"/>
    <col min="8708" max="8708" width="15.42578125" style="10" customWidth="1"/>
    <col min="8709" max="8709" width="14.85546875" style="10" customWidth="1"/>
    <col min="8710" max="8954" width="9.140625" style="10"/>
    <col min="8955" max="8955" width="32.42578125" style="10" customWidth="1"/>
    <col min="8956" max="8956" width="19.85546875" style="10" customWidth="1"/>
    <col min="8957" max="8957" width="14.42578125" style="10" customWidth="1"/>
    <col min="8958" max="8958" width="15.42578125" style="10" customWidth="1"/>
    <col min="8959" max="8959" width="12.42578125" style="10" customWidth="1"/>
    <col min="8960" max="8960" width="12.5703125" style="10" customWidth="1"/>
    <col min="8961" max="8961" width="14.7109375" style="10" customWidth="1"/>
    <col min="8962" max="8962" width="16.28515625" style="10" customWidth="1"/>
    <col min="8963" max="8963" width="11.85546875" style="10" customWidth="1"/>
    <col min="8964" max="8964" width="15.42578125" style="10" customWidth="1"/>
    <col min="8965" max="8965" width="14.85546875" style="10" customWidth="1"/>
    <col min="8966" max="9210" width="9.140625" style="10"/>
    <col min="9211" max="9211" width="32.42578125" style="10" customWidth="1"/>
    <col min="9212" max="9212" width="19.85546875" style="10" customWidth="1"/>
    <col min="9213" max="9213" width="14.42578125" style="10" customWidth="1"/>
    <col min="9214" max="9214" width="15.42578125" style="10" customWidth="1"/>
    <col min="9215" max="9215" width="12.42578125" style="10" customWidth="1"/>
    <col min="9216" max="9216" width="12.5703125" style="10" customWidth="1"/>
    <col min="9217" max="9217" width="14.7109375" style="10" customWidth="1"/>
    <col min="9218" max="9218" width="16.28515625" style="10" customWidth="1"/>
    <col min="9219" max="9219" width="11.85546875" style="10" customWidth="1"/>
    <col min="9220" max="9220" width="15.42578125" style="10" customWidth="1"/>
    <col min="9221" max="9221" width="14.85546875" style="10" customWidth="1"/>
    <col min="9222" max="9466" width="9.140625" style="10"/>
    <col min="9467" max="9467" width="32.42578125" style="10" customWidth="1"/>
    <col min="9468" max="9468" width="19.85546875" style="10" customWidth="1"/>
    <col min="9469" max="9469" width="14.42578125" style="10" customWidth="1"/>
    <col min="9470" max="9470" width="15.42578125" style="10" customWidth="1"/>
    <col min="9471" max="9471" width="12.42578125" style="10" customWidth="1"/>
    <col min="9472" max="9472" width="12.5703125" style="10" customWidth="1"/>
    <col min="9473" max="9473" width="14.7109375" style="10" customWidth="1"/>
    <col min="9474" max="9474" width="16.28515625" style="10" customWidth="1"/>
    <col min="9475" max="9475" width="11.85546875" style="10" customWidth="1"/>
    <col min="9476" max="9476" width="15.42578125" style="10" customWidth="1"/>
    <col min="9477" max="9477" width="14.85546875" style="10" customWidth="1"/>
    <col min="9478" max="9722" width="9.140625" style="10"/>
    <col min="9723" max="9723" width="32.42578125" style="10" customWidth="1"/>
    <col min="9724" max="9724" width="19.85546875" style="10" customWidth="1"/>
    <col min="9725" max="9725" width="14.42578125" style="10" customWidth="1"/>
    <col min="9726" max="9726" width="15.42578125" style="10" customWidth="1"/>
    <col min="9727" max="9727" width="12.42578125" style="10" customWidth="1"/>
    <col min="9728" max="9728" width="12.5703125" style="10" customWidth="1"/>
    <col min="9729" max="9729" width="14.7109375" style="10" customWidth="1"/>
    <col min="9730" max="9730" width="16.28515625" style="10" customWidth="1"/>
    <col min="9731" max="9731" width="11.85546875" style="10" customWidth="1"/>
    <col min="9732" max="9732" width="15.42578125" style="10" customWidth="1"/>
    <col min="9733" max="9733" width="14.85546875" style="10" customWidth="1"/>
    <col min="9734" max="9978" width="9.140625" style="10"/>
    <col min="9979" max="9979" width="32.42578125" style="10" customWidth="1"/>
    <col min="9980" max="9980" width="19.85546875" style="10" customWidth="1"/>
    <col min="9981" max="9981" width="14.42578125" style="10" customWidth="1"/>
    <col min="9982" max="9982" width="15.42578125" style="10" customWidth="1"/>
    <col min="9983" max="9983" width="12.42578125" style="10" customWidth="1"/>
    <col min="9984" max="9984" width="12.5703125" style="10" customWidth="1"/>
    <col min="9985" max="9985" width="14.7109375" style="10" customWidth="1"/>
    <col min="9986" max="9986" width="16.28515625" style="10" customWidth="1"/>
    <col min="9987" max="9987" width="11.85546875" style="10" customWidth="1"/>
    <col min="9988" max="9988" width="15.42578125" style="10" customWidth="1"/>
    <col min="9989" max="9989" width="14.85546875" style="10" customWidth="1"/>
    <col min="9990" max="10234" width="9.140625" style="10"/>
    <col min="10235" max="10235" width="32.42578125" style="10" customWidth="1"/>
    <col min="10236" max="10236" width="19.85546875" style="10" customWidth="1"/>
    <col min="10237" max="10237" width="14.42578125" style="10" customWidth="1"/>
    <col min="10238" max="10238" width="15.42578125" style="10" customWidth="1"/>
    <col min="10239" max="10239" width="12.42578125" style="10" customWidth="1"/>
    <col min="10240" max="10240" width="12.5703125" style="10" customWidth="1"/>
    <col min="10241" max="10241" width="14.7109375" style="10" customWidth="1"/>
    <col min="10242" max="10242" width="16.28515625" style="10" customWidth="1"/>
    <col min="10243" max="10243" width="11.85546875" style="10" customWidth="1"/>
    <col min="10244" max="10244" width="15.42578125" style="10" customWidth="1"/>
    <col min="10245" max="10245" width="14.85546875" style="10" customWidth="1"/>
    <col min="10246" max="10490" width="9.140625" style="10"/>
    <col min="10491" max="10491" width="32.42578125" style="10" customWidth="1"/>
    <col min="10492" max="10492" width="19.85546875" style="10" customWidth="1"/>
    <col min="10493" max="10493" width="14.42578125" style="10" customWidth="1"/>
    <col min="10494" max="10494" width="15.42578125" style="10" customWidth="1"/>
    <col min="10495" max="10495" width="12.42578125" style="10" customWidth="1"/>
    <col min="10496" max="10496" width="12.5703125" style="10" customWidth="1"/>
    <col min="10497" max="10497" width="14.7109375" style="10" customWidth="1"/>
    <col min="10498" max="10498" width="16.28515625" style="10" customWidth="1"/>
    <col min="10499" max="10499" width="11.85546875" style="10" customWidth="1"/>
    <col min="10500" max="10500" width="15.42578125" style="10" customWidth="1"/>
    <col min="10501" max="10501" width="14.85546875" style="10" customWidth="1"/>
    <col min="10502" max="10746" width="9.140625" style="10"/>
    <col min="10747" max="10747" width="32.42578125" style="10" customWidth="1"/>
    <col min="10748" max="10748" width="19.85546875" style="10" customWidth="1"/>
    <col min="10749" max="10749" width="14.42578125" style="10" customWidth="1"/>
    <col min="10750" max="10750" width="15.42578125" style="10" customWidth="1"/>
    <col min="10751" max="10751" width="12.42578125" style="10" customWidth="1"/>
    <col min="10752" max="10752" width="12.5703125" style="10" customWidth="1"/>
    <col min="10753" max="10753" width="14.7109375" style="10" customWidth="1"/>
    <col min="10754" max="10754" width="16.28515625" style="10" customWidth="1"/>
    <col min="10755" max="10755" width="11.85546875" style="10" customWidth="1"/>
    <col min="10756" max="10756" width="15.42578125" style="10" customWidth="1"/>
    <col min="10757" max="10757" width="14.85546875" style="10" customWidth="1"/>
    <col min="10758" max="11002" width="9.140625" style="10"/>
    <col min="11003" max="11003" width="32.42578125" style="10" customWidth="1"/>
    <col min="11004" max="11004" width="19.85546875" style="10" customWidth="1"/>
    <col min="11005" max="11005" width="14.42578125" style="10" customWidth="1"/>
    <col min="11006" max="11006" width="15.42578125" style="10" customWidth="1"/>
    <col min="11007" max="11007" width="12.42578125" style="10" customWidth="1"/>
    <col min="11008" max="11008" width="12.5703125" style="10" customWidth="1"/>
    <col min="11009" max="11009" width="14.7109375" style="10" customWidth="1"/>
    <col min="11010" max="11010" width="16.28515625" style="10" customWidth="1"/>
    <col min="11011" max="11011" width="11.85546875" style="10" customWidth="1"/>
    <col min="11012" max="11012" width="15.42578125" style="10" customWidth="1"/>
    <col min="11013" max="11013" width="14.85546875" style="10" customWidth="1"/>
    <col min="11014" max="11258" width="9.140625" style="10"/>
    <col min="11259" max="11259" width="32.42578125" style="10" customWidth="1"/>
    <col min="11260" max="11260" width="19.85546875" style="10" customWidth="1"/>
    <col min="11261" max="11261" width="14.42578125" style="10" customWidth="1"/>
    <col min="11262" max="11262" width="15.42578125" style="10" customWidth="1"/>
    <col min="11263" max="11263" width="12.42578125" style="10" customWidth="1"/>
    <col min="11264" max="11264" width="12.5703125" style="10" customWidth="1"/>
    <col min="11265" max="11265" width="14.7109375" style="10" customWidth="1"/>
    <col min="11266" max="11266" width="16.28515625" style="10" customWidth="1"/>
    <col min="11267" max="11267" width="11.85546875" style="10" customWidth="1"/>
    <col min="11268" max="11268" width="15.42578125" style="10" customWidth="1"/>
    <col min="11269" max="11269" width="14.85546875" style="10" customWidth="1"/>
    <col min="11270" max="11514" width="9.140625" style="10"/>
    <col min="11515" max="11515" width="32.42578125" style="10" customWidth="1"/>
    <col min="11516" max="11516" width="19.85546875" style="10" customWidth="1"/>
    <col min="11517" max="11517" width="14.42578125" style="10" customWidth="1"/>
    <col min="11518" max="11518" width="15.42578125" style="10" customWidth="1"/>
    <col min="11519" max="11519" width="12.42578125" style="10" customWidth="1"/>
    <col min="11520" max="11520" width="12.5703125" style="10" customWidth="1"/>
    <col min="11521" max="11521" width="14.7109375" style="10" customWidth="1"/>
    <col min="11522" max="11522" width="16.28515625" style="10" customWidth="1"/>
    <col min="11523" max="11523" width="11.85546875" style="10" customWidth="1"/>
    <col min="11524" max="11524" width="15.42578125" style="10" customWidth="1"/>
    <col min="11525" max="11525" width="14.85546875" style="10" customWidth="1"/>
    <col min="11526" max="11770" width="9.140625" style="10"/>
    <col min="11771" max="11771" width="32.42578125" style="10" customWidth="1"/>
    <col min="11772" max="11772" width="19.85546875" style="10" customWidth="1"/>
    <col min="11773" max="11773" width="14.42578125" style="10" customWidth="1"/>
    <col min="11774" max="11774" width="15.42578125" style="10" customWidth="1"/>
    <col min="11775" max="11775" width="12.42578125" style="10" customWidth="1"/>
    <col min="11776" max="11776" width="12.5703125" style="10" customWidth="1"/>
    <col min="11777" max="11777" width="14.7109375" style="10" customWidth="1"/>
    <col min="11778" max="11778" width="16.28515625" style="10" customWidth="1"/>
    <col min="11779" max="11779" width="11.85546875" style="10" customWidth="1"/>
    <col min="11780" max="11780" width="15.42578125" style="10" customWidth="1"/>
    <col min="11781" max="11781" width="14.85546875" style="10" customWidth="1"/>
    <col min="11782" max="12026" width="9.140625" style="10"/>
    <col min="12027" max="12027" width="32.42578125" style="10" customWidth="1"/>
    <col min="12028" max="12028" width="19.85546875" style="10" customWidth="1"/>
    <col min="12029" max="12029" width="14.42578125" style="10" customWidth="1"/>
    <col min="12030" max="12030" width="15.42578125" style="10" customWidth="1"/>
    <col min="12031" max="12031" width="12.42578125" style="10" customWidth="1"/>
    <col min="12032" max="12032" width="12.5703125" style="10" customWidth="1"/>
    <col min="12033" max="12033" width="14.7109375" style="10" customWidth="1"/>
    <col min="12034" max="12034" width="16.28515625" style="10" customWidth="1"/>
    <col min="12035" max="12035" width="11.85546875" style="10" customWidth="1"/>
    <col min="12036" max="12036" width="15.42578125" style="10" customWidth="1"/>
    <col min="12037" max="12037" width="14.85546875" style="10" customWidth="1"/>
    <col min="12038" max="12282" width="9.140625" style="10"/>
    <col min="12283" max="12283" width="32.42578125" style="10" customWidth="1"/>
    <col min="12284" max="12284" width="19.85546875" style="10" customWidth="1"/>
    <col min="12285" max="12285" width="14.42578125" style="10" customWidth="1"/>
    <col min="12286" max="12286" width="15.42578125" style="10" customWidth="1"/>
    <col min="12287" max="12287" width="12.42578125" style="10" customWidth="1"/>
    <col min="12288" max="12288" width="12.5703125" style="10" customWidth="1"/>
    <col min="12289" max="12289" width="14.7109375" style="10" customWidth="1"/>
    <col min="12290" max="12290" width="16.28515625" style="10" customWidth="1"/>
    <col min="12291" max="12291" width="11.85546875" style="10" customWidth="1"/>
    <col min="12292" max="12292" width="15.42578125" style="10" customWidth="1"/>
    <col min="12293" max="12293" width="14.85546875" style="10" customWidth="1"/>
    <col min="12294" max="12538" width="9.140625" style="10"/>
    <col min="12539" max="12539" width="32.42578125" style="10" customWidth="1"/>
    <col min="12540" max="12540" width="19.85546875" style="10" customWidth="1"/>
    <col min="12541" max="12541" width="14.42578125" style="10" customWidth="1"/>
    <col min="12542" max="12542" width="15.42578125" style="10" customWidth="1"/>
    <col min="12543" max="12543" width="12.42578125" style="10" customWidth="1"/>
    <col min="12544" max="12544" width="12.5703125" style="10" customWidth="1"/>
    <col min="12545" max="12545" width="14.7109375" style="10" customWidth="1"/>
    <col min="12546" max="12546" width="16.28515625" style="10" customWidth="1"/>
    <col min="12547" max="12547" width="11.85546875" style="10" customWidth="1"/>
    <col min="12548" max="12548" width="15.42578125" style="10" customWidth="1"/>
    <col min="12549" max="12549" width="14.85546875" style="10" customWidth="1"/>
    <col min="12550" max="12794" width="9.140625" style="10"/>
    <col min="12795" max="12795" width="32.42578125" style="10" customWidth="1"/>
    <col min="12796" max="12796" width="19.85546875" style="10" customWidth="1"/>
    <col min="12797" max="12797" width="14.42578125" style="10" customWidth="1"/>
    <col min="12798" max="12798" width="15.42578125" style="10" customWidth="1"/>
    <col min="12799" max="12799" width="12.42578125" style="10" customWidth="1"/>
    <col min="12800" max="12800" width="12.5703125" style="10" customWidth="1"/>
    <col min="12801" max="12801" width="14.7109375" style="10" customWidth="1"/>
    <col min="12802" max="12802" width="16.28515625" style="10" customWidth="1"/>
    <col min="12803" max="12803" width="11.85546875" style="10" customWidth="1"/>
    <col min="12804" max="12804" width="15.42578125" style="10" customWidth="1"/>
    <col min="12805" max="12805" width="14.85546875" style="10" customWidth="1"/>
    <col min="12806" max="13050" width="9.140625" style="10"/>
    <col min="13051" max="13051" width="32.42578125" style="10" customWidth="1"/>
    <col min="13052" max="13052" width="19.85546875" style="10" customWidth="1"/>
    <col min="13053" max="13053" width="14.42578125" style="10" customWidth="1"/>
    <col min="13054" max="13054" width="15.42578125" style="10" customWidth="1"/>
    <col min="13055" max="13055" width="12.42578125" style="10" customWidth="1"/>
    <col min="13056" max="13056" width="12.5703125" style="10" customWidth="1"/>
    <col min="13057" max="13057" width="14.7109375" style="10" customWidth="1"/>
    <col min="13058" max="13058" width="16.28515625" style="10" customWidth="1"/>
    <col min="13059" max="13059" width="11.85546875" style="10" customWidth="1"/>
    <col min="13060" max="13060" width="15.42578125" style="10" customWidth="1"/>
    <col min="13061" max="13061" width="14.85546875" style="10" customWidth="1"/>
    <col min="13062" max="13306" width="9.140625" style="10"/>
    <col min="13307" max="13307" width="32.42578125" style="10" customWidth="1"/>
    <col min="13308" max="13308" width="19.85546875" style="10" customWidth="1"/>
    <col min="13309" max="13309" width="14.42578125" style="10" customWidth="1"/>
    <col min="13310" max="13310" width="15.42578125" style="10" customWidth="1"/>
    <col min="13311" max="13311" width="12.42578125" style="10" customWidth="1"/>
    <col min="13312" max="13312" width="12.5703125" style="10" customWidth="1"/>
    <col min="13313" max="13313" width="14.7109375" style="10" customWidth="1"/>
    <col min="13314" max="13314" width="16.28515625" style="10" customWidth="1"/>
    <col min="13315" max="13315" width="11.85546875" style="10" customWidth="1"/>
    <col min="13316" max="13316" width="15.42578125" style="10" customWidth="1"/>
    <col min="13317" max="13317" width="14.85546875" style="10" customWidth="1"/>
    <col min="13318" max="13562" width="9.140625" style="10"/>
    <col min="13563" max="13563" width="32.42578125" style="10" customWidth="1"/>
    <col min="13564" max="13564" width="19.85546875" style="10" customWidth="1"/>
    <col min="13565" max="13565" width="14.42578125" style="10" customWidth="1"/>
    <col min="13566" max="13566" width="15.42578125" style="10" customWidth="1"/>
    <col min="13567" max="13567" width="12.42578125" style="10" customWidth="1"/>
    <col min="13568" max="13568" width="12.5703125" style="10" customWidth="1"/>
    <col min="13569" max="13569" width="14.7109375" style="10" customWidth="1"/>
    <col min="13570" max="13570" width="16.28515625" style="10" customWidth="1"/>
    <col min="13571" max="13571" width="11.85546875" style="10" customWidth="1"/>
    <col min="13572" max="13572" width="15.42578125" style="10" customWidth="1"/>
    <col min="13573" max="13573" width="14.85546875" style="10" customWidth="1"/>
    <col min="13574" max="13818" width="9.140625" style="10"/>
    <col min="13819" max="13819" width="32.42578125" style="10" customWidth="1"/>
    <col min="13820" max="13820" width="19.85546875" style="10" customWidth="1"/>
    <col min="13821" max="13821" width="14.42578125" style="10" customWidth="1"/>
    <col min="13822" max="13822" width="15.42578125" style="10" customWidth="1"/>
    <col min="13823" max="13823" width="12.42578125" style="10" customWidth="1"/>
    <col min="13824" max="13824" width="12.5703125" style="10" customWidth="1"/>
    <col min="13825" max="13825" width="14.7109375" style="10" customWidth="1"/>
    <col min="13826" max="13826" width="16.28515625" style="10" customWidth="1"/>
    <col min="13827" max="13827" width="11.85546875" style="10" customWidth="1"/>
    <col min="13828" max="13828" width="15.42578125" style="10" customWidth="1"/>
    <col min="13829" max="13829" width="14.85546875" style="10" customWidth="1"/>
    <col min="13830" max="14074" width="9.140625" style="10"/>
    <col min="14075" max="14075" width="32.42578125" style="10" customWidth="1"/>
    <col min="14076" max="14076" width="19.85546875" style="10" customWidth="1"/>
    <col min="14077" max="14077" width="14.42578125" style="10" customWidth="1"/>
    <col min="14078" max="14078" width="15.42578125" style="10" customWidth="1"/>
    <col min="14079" max="14079" width="12.42578125" style="10" customWidth="1"/>
    <col min="14080" max="14080" width="12.5703125" style="10" customWidth="1"/>
    <col min="14081" max="14081" width="14.7109375" style="10" customWidth="1"/>
    <col min="14082" max="14082" width="16.28515625" style="10" customWidth="1"/>
    <col min="14083" max="14083" width="11.85546875" style="10" customWidth="1"/>
    <col min="14084" max="14084" width="15.42578125" style="10" customWidth="1"/>
    <col min="14085" max="14085" width="14.85546875" style="10" customWidth="1"/>
    <col min="14086" max="14330" width="9.140625" style="10"/>
    <col min="14331" max="14331" width="32.42578125" style="10" customWidth="1"/>
    <col min="14332" max="14332" width="19.85546875" style="10" customWidth="1"/>
    <col min="14333" max="14333" width="14.42578125" style="10" customWidth="1"/>
    <col min="14334" max="14334" width="15.42578125" style="10" customWidth="1"/>
    <col min="14335" max="14335" width="12.42578125" style="10" customWidth="1"/>
    <col min="14336" max="14336" width="12.5703125" style="10" customWidth="1"/>
    <col min="14337" max="14337" width="14.7109375" style="10" customWidth="1"/>
    <col min="14338" max="14338" width="16.28515625" style="10" customWidth="1"/>
    <col min="14339" max="14339" width="11.85546875" style="10" customWidth="1"/>
    <col min="14340" max="14340" width="15.42578125" style="10" customWidth="1"/>
    <col min="14341" max="14341" width="14.85546875" style="10" customWidth="1"/>
    <col min="14342" max="14586" width="9.140625" style="10"/>
    <col min="14587" max="14587" width="32.42578125" style="10" customWidth="1"/>
    <col min="14588" max="14588" width="19.85546875" style="10" customWidth="1"/>
    <col min="14589" max="14589" width="14.42578125" style="10" customWidth="1"/>
    <col min="14590" max="14590" width="15.42578125" style="10" customWidth="1"/>
    <col min="14591" max="14591" width="12.42578125" style="10" customWidth="1"/>
    <col min="14592" max="14592" width="12.5703125" style="10" customWidth="1"/>
    <col min="14593" max="14593" width="14.7109375" style="10" customWidth="1"/>
    <col min="14594" max="14594" width="16.28515625" style="10" customWidth="1"/>
    <col min="14595" max="14595" width="11.85546875" style="10" customWidth="1"/>
    <col min="14596" max="14596" width="15.42578125" style="10" customWidth="1"/>
    <col min="14597" max="14597" width="14.85546875" style="10" customWidth="1"/>
    <col min="14598" max="14842" width="9.140625" style="10"/>
    <col min="14843" max="14843" width="32.42578125" style="10" customWidth="1"/>
    <col min="14844" max="14844" width="19.85546875" style="10" customWidth="1"/>
    <col min="14845" max="14845" width="14.42578125" style="10" customWidth="1"/>
    <col min="14846" max="14846" width="15.42578125" style="10" customWidth="1"/>
    <col min="14847" max="14847" width="12.42578125" style="10" customWidth="1"/>
    <col min="14848" max="14848" width="12.5703125" style="10" customWidth="1"/>
    <col min="14849" max="14849" width="14.7109375" style="10" customWidth="1"/>
    <col min="14850" max="14850" width="16.28515625" style="10" customWidth="1"/>
    <col min="14851" max="14851" width="11.85546875" style="10" customWidth="1"/>
    <col min="14852" max="14852" width="15.42578125" style="10" customWidth="1"/>
    <col min="14853" max="14853" width="14.85546875" style="10" customWidth="1"/>
    <col min="14854" max="15098" width="9.140625" style="10"/>
    <col min="15099" max="15099" width="32.42578125" style="10" customWidth="1"/>
    <col min="15100" max="15100" width="19.85546875" style="10" customWidth="1"/>
    <col min="15101" max="15101" width="14.42578125" style="10" customWidth="1"/>
    <col min="15102" max="15102" width="15.42578125" style="10" customWidth="1"/>
    <col min="15103" max="15103" width="12.42578125" style="10" customWidth="1"/>
    <col min="15104" max="15104" width="12.5703125" style="10" customWidth="1"/>
    <col min="15105" max="15105" width="14.7109375" style="10" customWidth="1"/>
    <col min="15106" max="15106" width="16.28515625" style="10" customWidth="1"/>
    <col min="15107" max="15107" width="11.85546875" style="10" customWidth="1"/>
    <col min="15108" max="15108" width="15.42578125" style="10" customWidth="1"/>
    <col min="15109" max="15109" width="14.85546875" style="10" customWidth="1"/>
    <col min="15110" max="15354" width="9.140625" style="10"/>
    <col min="15355" max="15355" width="32.42578125" style="10" customWidth="1"/>
    <col min="15356" max="15356" width="19.85546875" style="10" customWidth="1"/>
    <col min="15357" max="15357" width="14.42578125" style="10" customWidth="1"/>
    <col min="15358" max="15358" width="15.42578125" style="10" customWidth="1"/>
    <col min="15359" max="15359" width="12.42578125" style="10" customWidth="1"/>
    <col min="15360" max="15360" width="12.5703125" style="10" customWidth="1"/>
    <col min="15361" max="15361" width="14.7109375" style="10" customWidth="1"/>
    <col min="15362" max="15362" width="16.28515625" style="10" customWidth="1"/>
    <col min="15363" max="15363" width="11.85546875" style="10" customWidth="1"/>
    <col min="15364" max="15364" width="15.42578125" style="10" customWidth="1"/>
    <col min="15365" max="15365" width="14.85546875" style="10" customWidth="1"/>
    <col min="15366" max="15610" width="9.140625" style="10"/>
    <col min="15611" max="15611" width="32.42578125" style="10" customWidth="1"/>
    <col min="15612" max="15612" width="19.85546875" style="10" customWidth="1"/>
    <col min="15613" max="15613" width="14.42578125" style="10" customWidth="1"/>
    <col min="15614" max="15614" width="15.42578125" style="10" customWidth="1"/>
    <col min="15615" max="15615" width="12.42578125" style="10" customWidth="1"/>
    <col min="15616" max="15616" width="12.5703125" style="10" customWidth="1"/>
    <col min="15617" max="15617" width="14.7109375" style="10" customWidth="1"/>
    <col min="15618" max="15618" width="16.28515625" style="10" customWidth="1"/>
    <col min="15619" max="15619" width="11.85546875" style="10" customWidth="1"/>
    <col min="15620" max="15620" width="15.42578125" style="10" customWidth="1"/>
    <col min="15621" max="15621" width="14.85546875" style="10" customWidth="1"/>
    <col min="15622" max="15866" width="9.140625" style="10"/>
    <col min="15867" max="15867" width="32.42578125" style="10" customWidth="1"/>
    <col min="15868" max="15868" width="19.85546875" style="10" customWidth="1"/>
    <col min="15869" max="15869" width="14.42578125" style="10" customWidth="1"/>
    <col min="15870" max="15870" width="15.42578125" style="10" customWidth="1"/>
    <col min="15871" max="15871" width="12.42578125" style="10" customWidth="1"/>
    <col min="15872" max="15872" width="12.5703125" style="10" customWidth="1"/>
    <col min="15873" max="15873" width="14.7109375" style="10" customWidth="1"/>
    <col min="15874" max="15874" width="16.28515625" style="10" customWidth="1"/>
    <col min="15875" max="15875" width="11.85546875" style="10" customWidth="1"/>
    <col min="15876" max="15876" width="15.42578125" style="10" customWidth="1"/>
    <col min="15877" max="15877" width="14.85546875" style="10" customWidth="1"/>
    <col min="15878" max="16122" width="9.140625" style="10"/>
    <col min="16123" max="16123" width="32.42578125" style="10" customWidth="1"/>
    <col min="16124" max="16124" width="19.85546875" style="10" customWidth="1"/>
    <col min="16125" max="16125" width="14.42578125" style="10" customWidth="1"/>
    <col min="16126" max="16126" width="15.42578125" style="10" customWidth="1"/>
    <col min="16127" max="16127" width="12.42578125" style="10" customWidth="1"/>
    <col min="16128" max="16128" width="12.5703125" style="10" customWidth="1"/>
    <col min="16129" max="16129" width="14.7109375" style="10" customWidth="1"/>
    <col min="16130" max="16130" width="16.28515625" style="10" customWidth="1"/>
    <col min="16131" max="16131" width="11.85546875" style="10" customWidth="1"/>
    <col min="16132" max="16132" width="15.42578125" style="10" customWidth="1"/>
    <col min="16133" max="16133" width="14.85546875" style="10" customWidth="1"/>
    <col min="16134" max="16380" width="9.140625" style="10"/>
    <col min="16381" max="16384" width="9.140625" style="10" customWidth="1"/>
  </cols>
  <sheetData>
    <row r="1" spans="1:10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0.25" customHeight="1">
      <c r="A3" s="77" t="s">
        <v>213</v>
      </c>
      <c r="B3" s="77"/>
      <c r="C3" s="77"/>
      <c r="D3" s="77"/>
      <c r="E3" s="77"/>
      <c r="F3" s="77"/>
      <c r="G3" s="77"/>
      <c r="H3" s="77"/>
      <c r="I3" s="77"/>
      <c r="J3" s="77"/>
    </row>
    <row r="4" spans="1:10">
      <c r="A4" s="78" t="s">
        <v>31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ht="30.6" customHeight="1">
      <c r="A5" s="73" t="s">
        <v>1</v>
      </c>
      <c r="B5" s="85" t="s">
        <v>2</v>
      </c>
      <c r="C5" s="86"/>
      <c r="D5" s="71" t="s">
        <v>214</v>
      </c>
      <c r="E5" s="73" t="s">
        <v>85</v>
      </c>
      <c r="F5" s="71" t="s">
        <v>215</v>
      </c>
      <c r="G5" s="71" t="s">
        <v>208</v>
      </c>
      <c r="H5" s="83"/>
      <c r="I5" s="79" t="s">
        <v>231</v>
      </c>
      <c r="J5" s="80"/>
    </row>
    <row r="6" spans="1:10" ht="63.6" customHeight="1">
      <c r="A6" s="74"/>
      <c r="B6" s="87"/>
      <c r="C6" s="88"/>
      <c r="D6" s="72"/>
      <c r="E6" s="74"/>
      <c r="F6" s="72"/>
      <c r="G6" s="72"/>
      <c r="H6" s="84"/>
      <c r="I6" s="81"/>
      <c r="J6" s="82"/>
    </row>
    <row r="7" spans="1:10" ht="18.600000000000001" customHeight="1">
      <c r="A7" s="75"/>
      <c r="B7" s="89"/>
      <c r="C7" s="90"/>
      <c r="D7" s="60" t="s">
        <v>29</v>
      </c>
      <c r="E7" s="75"/>
      <c r="F7" s="1" t="s">
        <v>3</v>
      </c>
      <c r="G7" s="1" t="s">
        <v>3</v>
      </c>
      <c r="H7" s="1" t="s">
        <v>4</v>
      </c>
      <c r="I7" s="11" t="s">
        <v>3</v>
      </c>
      <c r="J7" s="11" t="s">
        <v>4</v>
      </c>
    </row>
    <row r="8" spans="1:10" s="23" customFormat="1" ht="15.6" customHeight="1">
      <c r="A8" s="20">
        <v>1</v>
      </c>
      <c r="B8" s="64">
        <v>2</v>
      </c>
      <c r="C8" s="65"/>
      <c r="D8" s="20">
        <v>3</v>
      </c>
      <c r="E8" s="20">
        <v>4</v>
      </c>
      <c r="F8" s="20">
        <v>5</v>
      </c>
      <c r="G8" s="21" t="s">
        <v>86</v>
      </c>
      <c r="H8" s="19" t="s">
        <v>84</v>
      </c>
      <c r="I8" s="22">
        <v>8</v>
      </c>
      <c r="J8" s="22">
        <v>9</v>
      </c>
    </row>
    <row r="9" spans="1:10" s="13" customFormat="1" ht="15.6" customHeight="1">
      <c r="A9" s="12" t="s">
        <v>17</v>
      </c>
      <c r="B9" s="66"/>
      <c r="C9" s="67"/>
      <c r="D9" s="2">
        <f>D10+D64</f>
        <v>3775769.95</v>
      </c>
      <c r="E9" s="2">
        <f>E10+E64</f>
        <v>4340600</v>
      </c>
      <c r="F9" s="2">
        <f>F10+F64</f>
        <v>3628023.4899999993</v>
      </c>
      <c r="G9" s="2">
        <f t="shared" ref="G9" si="0">F9-E9</f>
        <v>-712576.51000000071</v>
      </c>
      <c r="H9" s="2">
        <f t="shared" ref="H9" si="1">F9/E9*100</f>
        <v>83.583455973828492</v>
      </c>
      <c r="I9" s="6">
        <f>F9-D9</f>
        <v>-147746.46000000089</v>
      </c>
      <c r="J9" s="6">
        <f t="shared" ref="J9" si="2">F9/D9*100</f>
        <v>96.086984589725844</v>
      </c>
    </row>
    <row r="10" spans="1:10" s="13" customFormat="1" ht="15.6" customHeight="1">
      <c r="A10" s="7" t="s">
        <v>19</v>
      </c>
      <c r="B10" s="68"/>
      <c r="C10" s="69"/>
      <c r="D10" s="2">
        <f>D11+D41+D61+D28+D22</f>
        <v>2805765.47</v>
      </c>
      <c r="E10" s="2">
        <f>E11+E41+E61+E28+E22</f>
        <v>3230600</v>
      </c>
      <c r="F10" s="2">
        <f>F11+F41+F61+F28+F22</f>
        <v>2634893.3099999996</v>
      </c>
      <c r="G10" s="2">
        <f t="shared" ref="G10:G12" si="3">F10-E10</f>
        <v>-595706.69000000041</v>
      </c>
      <c r="H10" s="2">
        <f t="shared" ref="H10:H12" si="4">F10/E10*100</f>
        <v>81.560493716337518</v>
      </c>
      <c r="I10" s="6">
        <f t="shared" ref="I10:I12" si="5">F10-D10</f>
        <v>-170872.16000000061</v>
      </c>
      <c r="J10" s="6">
        <f t="shared" ref="J10:J12" si="6">F10/D10*100</f>
        <v>93.90996283092754</v>
      </c>
    </row>
    <row r="11" spans="1:10" s="13" customFormat="1" ht="16.149999999999999" customHeight="1">
      <c r="A11" s="25" t="s">
        <v>83</v>
      </c>
      <c r="B11" s="52">
        <v>182</v>
      </c>
      <c r="C11" s="40" t="s">
        <v>116</v>
      </c>
      <c r="D11" s="2">
        <f t="shared" ref="D11:F11" si="7">D12</f>
        <v>206862.78000000003</v>
      </c>
      <c r="E11" s="2">
        <f t="shared" si="7"/>
        <v>200000</v>
      </c>
      <c r="F11" s="2">
        <f t="shared" si="7"/>
        <v>223508.85999999996</v>
      </c>
      <c r="G11" s="2">
        <f t="shared" si="3"/>
        <v>23508.859999999957</v>
      </c>
      <c r="H11" s="2">
        <f t="shared" si="4"/>
        <v>111.75442999999999</v>
      </c>
      <c r="I11" s="6">
        <f t="shared" si="5"/>
        <v>16646.079999999929</v>
      </c>
      <c r="J11" s="6">
        <f t="shared" si="6"/>
        <v>108.04691883189423</v>
      </c>
    </row>
    <row r="12" spans="1:10" ht="18" customHeight="1">
      <c r="A12" s="27" t="s">
        <v>9</v>
      </c>
      <c r="B12" s="53">
        <v>182</v>
      </c>
      <c r="C12" s="41" t="s">
        <v>117</v>
      </c>
      <c r="D12" s="3">
        <f>D13+D17+D19</f>
        <v>206862.78000000003</v>
      </c>
      <c r="E12" s="3">
        <f>E13+E17+E19</f>
        <v>200000</v>
      </c>
      <c r="F12" s="3">
        <f>F13+F17+F19</f>
        <v>223508.85999999996</v>
      </c>
      <c r="G12" s="3">
        <f t="shared" si="3"/>
        <v>23508.859999999957</v>
      </c>
      <c r="H12" s="3">
        <f t="shared" si="4"/>
        <v>111.75442999999999</v>
      </c>
      <c r="I12" s="59">
        <f t="shared" si="5"/>
        <v>16646.079999999929</v>
      </c>
      <c r="J12" s="59">
        <f t="shared" si="6"/>
        <v>108.04691883189423</v>
      </c>
    </row>
    <row r="13" spans="1:10" ht="57" customHeight="1">
      <c r="A13" s="27" t="s">
        <v>81</v>
      </c>
      <c r="B13" s="53">
        <v>182</v>
      </c>
      <c r="C13" s="42" t="s">
        <v>118</v>
      </c>
      <c r="D13" s="3">
        <f>D14+D15+D16</f>
        <v>206712.17</v>
      </c>
      <c r="E13" s="3">
        <f t="shared" ref="E13:F13" si="8">E14+E15+E16</f>
        <v>199800</v>
      </c>
      <c r="F13" s="3">
        <f t="shared" si="8"/>
        <v>223470.52999999997</v>
      </c>
      <c r="G13" s="3">
        <f t="shared" ref="G13:G29" si="9">F13-E13</f>
        <v>23670.52999999997</v>
      </c>
      <c r="H13" s="3">
        <f t="shared" ref="H13:H29" si="10">F13/E13*100</f>
        <v>111.84711211211209</v>
      </c>
      <c r="I13" s="59">
        <f t="shared" ref="I13:I29" si="11">F13-D13</f>
        <v>16758.359999999957</v>
      </c>
      <c r="J13" s="59">
        <f t="shared" ref="J13:J29" si="12">F13/D13*100</f>
        <v>108.10709887085987</v>
      </c>
    </row>
    <row r="14" spans="1:10" ht="81" customHeight="1">
      <c r="A14" s="29" t="s">
        <v>99</v>
      </c>
      <c r="B14" s="53">
        <v>182</v>
      </c>
      <c r="C14" s="43" t="s">
        <v>202</v>
      </c>
      <c r="D14" s="3">
        <v>205206.2</v>
      </c>
      <c r="E14" s="3">
        <v>199800</v>
      </c>
      <c r="F14" s="3">
        <v>222385.05</v>
      </c>
      <c r="G14" s="3">
        <f t="shared" ref="G14:G21" si="13">F14-E14</f>
        <v>22585.049999999988</v>
      </c>
      <c r="H14" s="3">
        <f t="shared" ref="H14:H20" si="14">F14/E14*100</f>
        <v>111.30382882882883</v>
      </c>
      <c r="I14" s="59">
        <f t="shared" ref="I14:I21" si="15">F14-D14</f>
        <v>17178.849999999977</v>
      </c>
      <c r="J14" s="59">
        <f t="shared" ref="J14:J20" si="16">F14/D14*100</f>
        <v>108.37150631900985</v>
      </c>
    </row>
    <row r="15" spans="1:10" s="23" customFormat="1" ht="69" customHeight="1">
      <c r="A15" s="29" t="s">
        <v>93</v>
      </c>
      <c r="B15" s="53">
        <v>182</v>
      </c>
      <c r="C15" s="43" t="s">
        <v>203</v>
      </c>
      <c r="D15" s="24">
        <v>1505.97</v>
      </c>
      <c r="E15" s="24">
        <v>0</v>
      </c>
      <c r="F15" s="24">
        <v>530.27</v>
      </c>
      <c r="G15" s="3">
        <f t="shared" si="13"/>
        <v>530.27</v>
      </c>
      <c r="H15" s="3"/>
      <c r="I15" s="59">
        <f t="shared" si="15"/>
        <v>-975.7</v>
      </c>
      <c r="J15" s="59">
        <f t="shared" si="16"/>
        <v>35.211192786044869</v>
      </c>
    </row>
    <row r="16" spans="1:10" s="23" customFormat="1" ht="70.150000000000006" customHeight="1">
      <c r="A16" s="29" t="s">
        <v>216</v>
      </c>
      <c r="B16" s="53">
        <v>182</v>
      </c>
      <c r="C16" s="44" t="s">
        <v>217</v>
      </c>
      <c r="D16" s="24">
        <v>0</v>
      </c>
      <c r="E16" s="24">
        <v>0</v>
      </c>
      <c r="F16" s="24">
        <v>555.21</v>
      </c>
      <c r="G16" s="3">
        <f t="shared" si="13"/>
        <v>555.21</v>
      </c>
      <c r="H16" s="3"/>
      <c r="I16" s="59">
        <f t="shared" si="15"/>
        <v>555.21</v>
      </c>
      <c r="J16" s="59"/>
    </row>
    <row r="17" spans="1:10" ht="96.6" customHeight="1">
      <c r="A17" s="27" t="s">
        <v>97</v>
      </c>
      <c r="B17" s="53">
        <v>182</v>
      </c>
      <c r="C17" s="43" t="s">
        <v>119</v>
      </c>
      <c r="D17" s="3">
        <f t="shared" ref="D17:F17" si="17">D18</f>
        <v>31.44</v>
      </c>
      <c r="E17" s="3">
        <f t="shared" si="17"/>
        <v>0</v>
      </c>
      <c r="F17" s="3">
        <f t="shared" si="17"/>
        <v>0</v>
      </c>
      <c r="G17" s="3">
        <f t="shared" si="13"/>
        <v>0</v>
      </c>
      <c r="H17" s="3"/>
      <c r="I17" s="59">
        <f t="shared" si="15"/>
        <v>-31.44</v>
      </c>
      <c r="J17" s="59">
        <f t="shared" si="16"/>
        <v>0</v>
      </c>
    </row>
    <row r="18" spans="1:10" ht="108" customHeight="1">
      <c r="A18" s="29" t="s">
        <v>98</v>
      </c>
      <c r="B18" s="53">
        <v>182</v>
      </c>
      <c r="C18" s="43" t="s">
        <v>204</v>
      </c>
      <c r="D18" s="3">
        <v>31.44</v>
      </c>
      <c r="E18" s="3">
        <v>0</v>
      </c>
      <c r="F18" s="3">
        <v>0</v>
      </c>
      <c r="G18" s="3">
        <f t="shared" si="13"/>
        <v>0</v>
      </c>
      <c r="H18" s="3"/>
      <c r="I18" s="59">
        <f t="shared" si="15"/>
        <v>-31.44</v>
      </c>
      <c r="J18" s="59">
        <f t="shared" si="16"/>
        <v>0</v>
      </c>
    </row>
    <row r="19" spans="1:10" ht="39" customHeight="1">
      <c r="A19" s="30" t="s">
        <v>88</v>
      </c>
      <c r="B19" s="53">
        <v>182</v>
      </c>
      <c r="C19" s="44" t="s">
        <v>120</v>
      </c>
      <c r="D19" s="3">
        <f t="shared" ref="D19" si="18">D20+D21</f>
        <v>119.17</v>
      </c>
      <c r="E19" s="3">
        <f t="shared" ref="E19:F19" si="19">E20+E21</f>
        <v>200</v>
      </c>
      <c r="F19" s="3">
        <f t="shared" si="19"/>
        <v>38.330000000000005</v>
      </c>
      <c r="G19" s="3">
        <f t="shared" si="13"/>
        <v>-161.66999999999999</v>
      </c>
      <c r="H19" s="3">
        <f t="shared" si="14"/>
        <v>19.165000000000003</v>
      </c>
      <c r="I19" s="59">
        <f t="shared" si="15"/>
        <v>-80.84</v>
      </c>
      <c r="J19" s="59">
        <f t="shared" si="16"/>
        <v>32.164135268943525</v>
      </c>
    </row>
    <row r="20" spans="1:10" ht="54.6" customHeight="1">
      <c r="A20" s="29" t="s">
        <v>94</v>
      </c>
      <c r="B20" s="53">
        <v>182</v>
      </c>
      <c r="C20" s="43" t="s">
        <v>205</v>
      </c>
      <c r="D20" s="3">
        <v>119.17</v>
      </c>
      <c r="E20" s="3">
        <v>200</v>
      </c>
      <c r="F20" s="3">
        <v>37.24</v>
      </c>
      <c r="G20" s="3">
        <f t="shared" si="13"/>
        <v>-162.76</v>
      </c>
      <c r="H20" s="3">
        <f t="shared" si="14"/>
        <v>18.62</v>
      </c>
      <c r="I20" s="59">
        <f t="shared" si="15"/>
        <v>-81.93</v>
      </c>
      <c r="J20" s="59">
        <f t="shared" si="16"/>
        <v>31.249475539145759</v>
      </c>
    </row>
    <row r="21" spans="1:10" ht="40.15" customHeight="1">
      <c r="A21" s="29" t="s">
        <v>95</v>
      </c>
      <c r="B21" s="57">
        <v>182</v>
      </c>
      <c r="C21" s="45" t="s">
        <v>206</v>
      </c>
      <c r="D21" s="3">
        <v>0</v>
      </c>
      <c r="E21" s="3">
        <v>0</v>
      </c>
      <c r="F21" s="3">
        <v>1.0900000000000001</v>
      </c>
      <c r="G21" s="3">
        <f t="shared" si="13"/>
        <v>1.0900000000000001</v>
      </c>
      <c r="H21" s="3"/>
      <c r="I21" s="59">
        <f t="shared" si="15"/>
        <v>1.0900000000000001</v>
      </c>
      <c r="J21" s="59"/>
    </row>
    <row r="22" spans="1:10" s="13" customFormat="1" ht="28.9" customHeight="1">
      <c r="A22" s="25" t="s">
        <v>87</v>
      </c>
      <c r="B22" s="52">
        <v>182</v>
      </c>
      <c r="C22" s="40" t="s">
        <v>121</v>
      </c>
      <c r="D22" s="2">
        <f t="shared" ref="D22:F22" si="20">D23</f>
        <v>887299.29</v>
      </c>
      <c r="E22" s="2">
        <f t="shared" si="20"/>
        <v>865600</v>
      </c>
      <c r="F22" s="2">
        <f t="shared" si="20"/>
        <v>980971.28</v>
      </c>
      <c r="G22" s="2">
        <f t="shared" si="9"/>
        <v>115371.28000000003</v>
      </c>
      <c r="H22" s="2">
        <f t="shared" si="10"/>
        <v>113.32847504621073</v>
      </c>
      <c r="I22" s="6">
        <f t="shared" si="11"/>
        <v>93671.989999999991</v>
      </c>
      <c r="J22" s="6">
        <f t="shared" si="12"/>
        <v>110.55697790539199</v>
      </c>
    </row>
    <row r="23" spans="1:10" ht="29.45" customHeight="1">
      <c r="A23" s="27" t="s">
        <v>30</v>
      </c>
      <c r="B23" s="53">
        <v>182</v>
      </c>
      <c r="C23" s="44" t="s">
        <v>122</v>
      </c>
      <c r="D23" s="3">
        <f t="shared" ref="D23" si="21">D24+D25+D26+D27</f>
        <v>887299.29</v>
      </c>
      <c r="E23" s="3">
        <f t="shared" ref="E23:F23" si="22">E24+E25+E26+E27</f>
        <v>865600</v>
      </c>
      <c r="F23" s="3">
        <f t="shared" si="22"/>
        <v>980971.28</v>
      </c>
      <c r="G23" s="3">
        <f t="shared" si="9"/>
        <v>115371.28000000003</v>
      </c>
      <c r="H23" s="3">
        <f t="shared" si="10"/>
        <v>113.32847504621073</v>
      </c>
      <c r="I23" s="59">
        <f t="shared" si="11"/>
        <v>93671.989999999991</v>
      </c>
      <c r="J23" s="59">
        <f t="shared" si="12"/>
        <v>110.55697790539199</v>
      </c>
    </row>
    <row r="24" spans="1:10" ht="55.9" customHeight="1">
      <c r="A24" s="27" t="s">
        <v>80</v>
      </c>
      <c r="B24" s="53">
        <v>182</v>
      </c>
      <c r="C24" s="43" t="s">
        <v>123</v>
      </c>
      <c r="D24" s="3">
        <v>395349.79</v>
      </c>
      <c r="E24" s="3">
        <v>400000</v>
      </c>
      <c r="F24" s="3">
        <v>446521.61</v>
      </c>
      <c r="G24" s="3">
        <f t="shared" ref="G24:G27" si="23">F24-E24</f>
        <v>46521.609999999986</v>
      </c>
      <c r="H24" s="3">
        <f t="shared" ref="H24:H27" si="24">F24/E24*100</f>
        <v>111.6304025</v>
      </c>
      <c r="I24" s="59">
        <f t="shared" ref="I24:I27" si="25">F24-D24</f>
        <v>51171.820000000007</v>
      </c>
      <c r="J24" s="59">
        <f t="shared" ref="J24:J27" si="26">F24/D24*100</f>
        <v>112.9434291592769</v>
      </c>
    </row>
    <row r="25" spans="1:10" ht="66.599999999999994" customHeight="1">
      <c r="A25" s="27" t="s">
        <v>79</v>
      </c>
      <c r="B25" s="53">
        <v>182</v>
      </c>
      <c r="C25" s="44" t="s">
        <v>124</v>
      </c>
      <c r="D25" s="3">
        <v>3807.47</v>
      </c>
      <c r="E25" s="3">
        <v>4000</v>
      </c>
      <c r="F25" s="3">
        <v>3282.05</v>
      </c>
      <c r="G25" s="3">
        <f t="shared" si="23"/>
        <v>-717.94999999999982</v>
      </c>
      <c r="H25" s="3">
        <f t="shared" si="24"/>
        <v>82.05125000000001</v>
      </c>
      <c r="I25" s="59">
        <f t="shared" si="25"/>
        <v>-525.41999999999962</v>
      </c>
      <c r="J25" s="59">
        <f t="shared" si="26"/>
        <v>86.200285228773978</v>
      </c>
    </row>
    <row r="26" spans="1:10" ht="53.45" customHeight="1">
      <c r="A26" s="27" t="s">
        <v>78</v>
      </c>
      <c r="B26" s="53">
        <v>182</v>
      </c>
      <c r="C26" s="43" t="s">
        <v>125</v>
      </c>
      <c r="D26" s="3">
        <v>576722.80000000005</v>
      </c>
      <c r="E26" s="3">
        <v>551600</v>
      </c>
      <c r="F26" s="3">
        <v>596554.4</v>
      </c>
      <c r="G26" s="3">
        <f t="shared" si="23"/>
        <v>44954.400000000023</v>
      </c>
      <c r="H26" s="3">
        <f t="shared" si="24"/>
        <v>108.14981870920957</v>
      </c>
      <c r="I26" s="59">
        <f t="shared" si="25"/>
        <v>19831.599999999977</v>
      </c>
      <c r="J26" s="59">
        <f t="shared" si="26"/>
        <v>103.43867105652838</v>
      </c>
    </row>
    <row r="27" spans="1:10" ht="51.6" customHeight="1">
      <c r="A27" s="27" t="s">
        <v>76</v>
      </c>
      <c r="B27" s="53">
        <v>182</v>
      </c>
      <c r="C27" s="44" t="s">
        <v>77</v>
      </c>
      <c r="D27" s="3">
        <v>-88580.77</v>
      </c>
      <c r="E27" s="3">
        <v>-90000</v>
      </c>
      <c r="F27" s="3">
        <v>-65386.78</v>
      </c>
      <c r="G27" s="3">
        <f t="shared" si="23"/>
        <v>24613.22</v>
      </c>
      <c r="H27" s="3">
        <f t="shared" si="24"/>
        <v>72.651977777777773</v>
      </c>
      <c r="I27" s="59">
        <f t="shared" si="25"/>
        <v>23193.990000000005</v>
      </c>
      <c r="J27" s="59">
        <f t="shared" si="26"/>
        <v>73.815998664269898</v>
      </c>
    </row>
    <row r="28" spans="1:10" s="13" customFormat="1">
      <c r="A28" s="25" t="s">
        <v>23</v>
      </c>
      <c r="B28" s="61">
        <v>182</v>
      </c>
      <c r="C28" s="46" t="s">
        <v>126</v>
      </c>
      <c r="D28" s="26">
        <f t="shared" ref="D28" si="27">D29+D38</f>
        <v>537815.16</v>
      </c>
      <c r="E28" s="26">
        <f>E29+E38</f>
        <v>550000</v>
      </c>
      <c r="F28" s="26">
        <f t="shared" ref="F28" si="28">F29+F38</f>
        <v>157817.40000000002</v>
      </c>
      <c r="G28" s="2">
        <f t="shared" si="9"/>
        <v>-392182.6</v>
      </c>
      <c r="H28" s="2">
        <f t="shared" si="10"/>
        <v>28.694072727272729</v>
      </c>
      <c r="I28" s="6">
        <f t="shared" si="11"/>
        <v>-379997.76</v>
      </c>
      <c r="J28" s="6">
        <f t="shared" si="12"/>
        <v>29.344170960149214</v>
      </c>
    </row>
    <row r="29" spans="1:10" ht="25.5">
      <c r="A29" s="27" t="s">
        <v>24</v>
      </c>
      <c r="B29" s="53">
        <v>182</v>
      </c>
      <c r="C29" s="47" t="s">
        <v>127</v>
      </c>
      <c r="D29" s="28">
        <f t="shared" ref="D29" si="29">D30+D34</f>
        <v>510229.86</v>
      </c>
      <c r="E29" s="28">
        <f>E30+E34</f>
        <v>550000</v>
      </c>
      <c r="F29" s="28">
        <f t="shared" ref="F29" si="30">F30+F34</f>
        <v>185402.7</v>
      </c>
      <c r="G29" s="3">
        <f t="shared" si="9"/>
        <v>-364597.3</v>
      </c>
      <c r="H29" s="3">
        <f t="shared" si="10"/>
        <v>33.709581818181825</v>
      </c>
      <c r="I29" s="59">
        <f t="shared" si="11"/>
        <v>-324827.15999999997</v>
      </c>
      <c r="J29" s="59">
        <f t="shared" si="12"/>
        <v>36.337093246561466</v>
      </c>
    </row>
    <row r="30" spans="1:10" ht="25.5">
      <c r="A30" s="27" t="s">
        <v>75</v>
      </c>
      <c r="B30" s="53">
        <v>182</v>
      </c>
      <c r="C30" s="48" t="s">
        <v>128</v>
      </c>
      <c r="D30" s="28">
        <f t="shared" ref="D30" si="31">D31+D32+D33</f>
        <v>299440.27</v>
      </c>
      <c r="E30" s="28">
        <f>E31+E32+E33</f>
        <v>300000</v>
      </c>
      <c r="F30" s="28">
        <f t="shared" ref="F30" si="32">F31+F32+F33</f>
        <v>156191.38</v>
      </c>
      <c r="G30" s="3">
        <f t="shared" ref="G30:G40" si="33">F30-E30</f>
        <v>-143808.62</v>
      </c>
      <c r="H30" s="3">
        <f t="shared" ref="H30:H36" si="34">F30/E30*100</f>
        <v>52.063793333333329</v>
      </c>
      <c r="I30" s="59">
        <f t="shared" ref="I30:I40" si="35">F30-D30</f>
        <v>-143248.89000000001</v>
      </c>
      <c r="J30" s="59">
        <f t="shared" ref="J30:J40" si="36">F30/D30*100</f>
        <v>52.161113800758997</v>
      </c>
    </row>
    <row r="31" spans="1:10" ht="51">
      <c r="A31" s="27" t="s">
        <v>100</v>
      </c>
      <c r="B31" s="53">
        <v>182</v>
      </c>
      <c r="C31" s="47" t="s">
        <v>129</v>
      </c>
      <c r="D31" s="3">
        <v>299440.27</v>
      </c>
      <c r="E31" s="3">
        <v>300000</v>
      </c>
      <c r="F31" s="3">
        <v>149854.39000000001</v>
      </c>
      <c r="G31" s="3">
        <f t="shared" si="33"/>
        <v>-150145.60999999999</v>
      </c>
      <c r="H31" s="3">
        <f t="shared" si="34"/>
        <v>49.951463333333344</v>
      </c>
      <c r="I31" s="59">
        <f t="shared" si="35"/>
        <v>-149585.88</v>
      </c>
      <c r="J31" s="59">
        <f t="shared" si="36"/>
        <v>50.044835318910174</v>
      </c>
    </row>
    <row r="32" spans="1:10" ht="38.25">
      <c r="A32" s="27" t="s">
        <v>114</v>
      </c>
      <c r="B32" s="53">
        <v>182</v>
      </c>
      <c r="C32" s="48" t="s">
        <v>130</v>
      </c>
      <c r="D32" s="3">
        <v>0</v>
      </c>
      <c r="E32" s="3">
        <v>0</v>
      </c>
      <c r="F32" s="3">
        <v>2417.12</v>
      </c>
      <c r="G32" s="3">
        <f t="shared" si="33"/>
        <v>2417.12</v>
      </c>
      <c r="H32" s="3"/>
      <c r="I32" s="59">
        <f t="shared" si="35"/>
        <v>2417.12</v>
      </c>
      <c r="J32" s="59"/>
    </row>
    <row r="33" spans="1:10" ht="51">
      <c r="A33" s="36" t="s">
        <v>115</v>
      </c>
      <c r="B33" s="53">
        <v>182</v>
      </c>
      <c r="C33" s="47" t="s">
        <v>131</v>
      </c>
      <c r="D33" s="3">
        <v>0</v>
      </c>
      <c r="E33" s="3">
        <v>0</v>
      </c>
      <c r="F33" s="3">
        <v>3919.87</v>
      </c>
      <c r="G33" s="3">
        <f t="shared" si="33"/>
        <v>3919.87</v>
      </c>
      <c r="H33" s="3"/>
      <c r="I33" s="59">
        <f t="shared" si="35"/>
        <v>3919.87</v>
      </c>
      <c r="J33" s="59"/>
    </row>
    <row r="34" spans="1:10" ht="30.6" customHeight="1">
      <c r="A34" s="27" t="s">
        <v>90</v>
      </c>
      <c r="B34" s="53">
        <v>182</v>
      </c>
      <c r="C34" s="48" t="s">
        <v>132</v>
      </c>
      <c r="D34" s="3">
        <f t="shared" ref="D34:F34" si="37">D35</f>
        <v>210789.59</v>
      </c>
      <c r="E34" s="3">
        <f t="shared" si="37"/>
        <v>250000</v>
      </c>
      <c r="F34" s="3">
        <f t="shared" si="37"/>
        <v>29211.32</v>
      </c>
      <c r="G34" s="3">
        <f t="shared" si="33"/>
        <v>-220788.68</v>
      </c>
      <c r="H34" s="3">
        <f t="shared" si="34"/>
        <v>11.684528</v>
      </c>
      <c r="I34" s="59">
        <f t="shared" si="35"/>
        <v>-181578.27</v>
      </c>
      <c r="J34" s="59">
        <f t="shared" si="36"/>
        <v>13.858046784947966</v>
      </c>
    </row>
    <row r="35" spans="1:10" ht="51">
      <c r="A35" s="35" t="s">
        <v>89</v>
      </c>
      <c r="B35" s="53">
        <v>182</v>
      </c>
      <c r="C35" s="47" t="s">
        <v>133</v>
      </c>
      <c r="D35" s="3">
        <f t="shared" ref="D35" si="38">D36+D37</f>
        <v>210789.59</v>
      </c>
      <c r="E35" s="3">
        <f t="shared" ref="E35:F35" si="39">E36+E37</f>
        <v>250000</v>
      </c>
      <c r="F35" s="3">
        <f t="shared" si="39"/>
        <v>29211.32</v>
      </c>
      <c r="G35" s="3">
        <f t="shared" si="33"/>
        <v>-220788.68</v>
      </c>
      <c r="H35" s="3">
        <f t="shared" si="34"/>
        <v>11.684528</v>
      </c>
      <c r="I35" s="59">
        <f t="shared" si="35"/>
        <v>-181578.27</v>
      </c>
      <c r="J35" s="59">
        <f t="shared" si="36"/>
        <v>13.858046784947966</v>
      </c>
    </row>
    <row r="36" spans="1:10" ht="51">
      <c r="A36" s="27" t="s">
        <v>92</v>
      </c>
      <c r="B36" s="53">
        <v>182</v>
      </c>
      <c r="C36" s="48" t="s">
        <v>134</v>
      </c>
      <c r="D36" s="3">
        <v>210789.59</v>
      </c>
      <c r="E36" s="3">
        <v>250000</v>
      </c>
      <c r="F36" s="3">
        <v>23368.5</v>
      </c>
      <c r="G36" s="3">
        <f t="shared" si="33"/>
        <v>-226631.5</v>
      </c>
      <c r="H36" s="3">
        <f t="shared" si="34"/>
        <v>9.3474000000000004</v>
      </c>
      <c r="I36" s="59">
        <f t="shared" si="35"/>
        <v>-187421.09</v>
      </c>
      <c r="J36" s="59">
        <f t="shared" si="36"/>
        <v>11.086173657816783</v>
      </c>
    </row>
    <row r="37" spans="1:10" ht="58.9" customHeight="1">
      <c r="A37" s="29" t="s">
        <v>96</v>
      </c>
      <c r="B37" s="53">
        <v>182</v>
      </c>
      <c r="C37" s="47" t="s">
        <v>135</v>
      </c>
      <c r="D37" s="3">
        <v>0</v>
      </c>
      <c r="E37" s="3"/>
      <c r="F37" s="3">
        <v>5842.82</v>
      </c>
      <c r="G37" s="3">
        <f t="shared" si="33"/>
        <v>5842.82</v>
      </c>
      <c r="H37" s="3"/>
      <c r="I37" s="59">
        <f t="shared" si="35"/>
        <v>5842.82</v>
      </c>
      <c r="J37" s="59"/>
    </row>
    <row r="38" spans="1:10" ht="13.9" customHeight="1">
      <c r="A38" s="27" t="s">
        <v>27</v>
      </c>
      <c r="B38" s="53">
        <v>182</v>
      </c>
      <c r="C38" s="48" t="s">
        <v>136</v>
      </c>
      <c r="D38" s="3">
        <f t="shared" ref="D38:F39" si="40">D39</f>
        <v>27585.3</v>
      </c>
      <c r="E38" s="3">
        <f t="shared" si="40"/>
        <v>0</v>
      </c>
      <c r="F38" s="3">
        <f t="shared" si="40"/>
        <v>-27585.3</v>
      </c>
      <c r="G38" s="3">
        <f t="shared" si="33"/>
        <v>-27585.3</v>
      </c>
      <c r="H38" s="3"/>
      <c r="I38" s="59">
        <f t="shared" si="35"/>
        <v>-55170.6</v>
      </c>
      <c r="J38" s="59">
        <f t="shared" si="36"/>
        <v>-100</v>
      </c>
    </row>
    <row r="39" spans="1:10" ht="13.9" customHeight="1">
      <c r="A39" s="27" t="s">
        <v>27</v>
      </c>
      <c r="B39" s="53">
        <v>182</v>
      </c>
      <c r="C39" s="47" t="s">
        <v>137</v>
      </c>
      <c r="D39" s="3">
        <f t="shared" si="40"/>
        <v>27585.3</v>
      </c>
      <c r="E39" s="3">
        <f t="shared" si="40"/>
        <v>0</v>
      </c>
      <c r="F39" s="3">
        <f t="shared" si="40"/>
        <v>-27585.3</v>
      </c>
      <c r="G39" s="3">
        <f t="shared" si="33"/>
        <v>-27585.3</v>
      </c>
      <c r="H39" s="3"/>
      <c r="I39" s="59">
        <f t="shared" si="35"/>
        <v>-55170.6</v>
      </c>
      <c r="J39" s="59">
        <f t="shared" si="36"/>
        <v>-100</v>
      </c>
    </row>
    <row r="40" spans="1:10" ht="13.9" customHeight="1">
      <c r="A40" s="27" t="s">
        <v>27</v>
      </c>
      <c r="B40" s="53">
        <v>182</v>
      </c>
      <c r="C40" s="48" t="s">
        <v>138</v>
      </c>
      <c r="D40" s="3">
        <v>27585.3</v>
      </c>
      <c r="E40" s="3">
        <v>0</v>
      </c>
      <c r="F40" s="3">
        <v>-27585.3</v>
      </c>
      <c r="G40" s="3">
        <f t="shared" si="33"/>
        <v>-27585.3</v>
      </c>
      <c r="H40" s="3"/>
      <c r="I40" s="59">
        <f t="shared" si="35"/>
        <v>-55170.6</v>
      </c>
      <c r="J40" s="59">
        <f t="shared" si="36"/>
        <v>-100</v>
      </c>
    </row>
    <row r="41" spans="1:10" s="13" customFormat="1" ht="13.9" customHeight="1">
      <c r="A41" s="25" t="s">
        <v>10</v>
      </c>
      <c r="B41" s="61">
        <v>182</v>
      </c>
      <c r="C41" s="49" t="s">
        <v>139</v>
      </c>
      <c r="D41" s="2">
        <f t="shared" ref="D41" si="41">D42+D44+D50</f>
        <v>1111578.2400000002</v>
      </c>
      <c r="E41" s="2">
        <f t="shared" ref="E41:F41" si="42">E42+E44+E50</f>
        <v>1560000</v>
      </c>
      <c r="F41" s="2">
        <f t="shared" si="42"/>
        <v>1222075.77</v>
      </c>
      <c r="G41" s="2">
        <f t="shared" ref="G41:G104" si="43">F41-E41</f>
        <v>-337924.23</v>
      </c>
      <c r="H41" s="2">
        <f t="shared" ref="H41:H104" si="44">F41/E41*100</f>
        <v>78.338190384615388</v>
      </c>
      <c r="I41" s="6">
        <f t="shared" ref="I41:I104" si="45">F41-D41</f>
        <v>110497.5299999998</v>
      </c>
      <c r="J41" s="6">
        <f t="shared" ref="J41:J104" si="46">F41/D41*100</f>
        <v>109.9405985133354</v>
      </c>
    </row>
    <row r="42" spans="1:10" ht="14.45" customHeight="1">
      <c r="A42" s="27" t="s">
        <v>35</v>
      </c>
      <c r="B42" s="53">
        <v>182</v>
      </c>
      <c r="C42" s="48" t="s">
        <v>140</v>
      </c>
      <c r="D42" s="3">
        <f t="shared" ref="D42:F42" si="47">D43</f>
        <v>80101.8</v>
      </c>
      <c r="E42" s="3">
        <f t="shared" si="47"/>
        <v>198000</v>
      </c>
      <c r="F42" s="3">
        <f t="shared" si="47"/>
        <v>76479.34</v>
      </c>
      <c r="G42" s="3">
        <f t="shared" si="43"/>
        <v>-121520.66</v>
      </c>
      <c r="H42" s="3">
        <f t="shared" si="44"/>
        <v>38.625929292929293</v>
      </c>
      <c r="I42" s="59">
        <f t="shared" si="45"/>
        <v>-3622.4600000000064</v>
      </c>
      <c r="J42" s="59">
        <f t="shared" si="46"/>
        <v>95.477679652641996</v>
      </c>
    </row>
    <row r="43" spans="1:10" ht="38.25">
      <c r="A43" s="27" t="s">
        <v>68</v>
      </c>
      <c r="B43" s="53">
        <v>182</v>
      </c>
      <c r="C43" s="47" t="s">
        <v>141</v>
      </c>
      <c r="D43" s="3">
        <v>80101.8</v>
      </c>
      <c r="E43" s="3">
        <v>198000</v>
      </c>
      <c r="F43" s="3">
        <v>76479.34</v>
      </c>
      <c r="G43" s="3">
        <f t="shared" si="43"/>
        <v>-121520.66</v>
      </c>
      <c r="H43" s="3">
        <f t="shared" si="44"/>
        <v>38.625929292929293</v>
      </c>
      <c r="I43" s="59">
        <f t="shared" si="45"/>
        <v>-3622.4600000000064</v>
      </c>
      <c r="J43" s="59">
        <f t="shared" si="46"/>
        <v>95.477679652641996</v>
      </c>
    </row>
    <row r="44" spans="1:10">
      <c r="A44" s="27" t="s">
        <v>12</v>
      </c>
      <c r="B44" s="53">
        <v>182</v>
      </c>
      <c r="C44" s="48" t="s">
        <v>142</v>
      </c>
      <c r="D44" s="3">
        <f t="shared" ref="D44" si="48">D45++D46+D47</f>
        <v>556323.51000000013</v>
      </c>
      <c r="E44" s="3">
        <f>E45++E46+E47</f>
        <v>500000</v>
      </c>
      <c r="F44" s="3">
        <f t="shared" ref="F44" si="49">F45++F46+F47</f>
        <v>705777.01</v>
      </c>
      <c r="G44" s="3">
        <f t="shared" si="43"/>
        <v>205777.01</v>
      </c>
      <c r="H44" s="3">
        <f t="shared" si="44"/>
        <v>141.15540200000001</v>
      </c>
      <c r="I44" s="59">
        <f t="shared" si="45"/>
        <v>149453.49999999988</v>
      </c>
      <c r="J44" s="59">
        <f t="shared" si="46"/>
        <v>126.86449472538017</v>
      </c>
    </row>
    <row r="45" spans="1:10" ht="17.45" customHeight="1">
      <c r="A45" s="27" t="s">
        <v>73</v>
      </c>
      <c r="B45" s="53">
        <v>182</v>
      </c>
      <c r="C45" s="47" t="s">
        <v>218</v>
      </c>
      <c r="D45" s="3">
        <v>0</v>
      </c>
      <c r="E45" s="3">
        <v>20000</v>
      </c>
      <c r="F45" s="3">
        <v>17219</v>
      </c>
      <c r="G45" s="3">
        <f t="shared" si="43"/>
        <v>-2781</v>
      </c>
      <c r="H45" s="3">
        <f t="shared" si="44"/>
        <v>86.094999999999999</v>
      </c>
      <c r="I45" s="59">
        <f t="shared" si="45"/>
        <v>17219</v>
      </c>
      <c r="J45" s="59"/>
    </row>
    <row r="46" spans="1:10" ht="17.45" customHeight="1">
      <c r="A46" s="27" t="s">
        <v>91</v>
      </c>
      <c r="B46" s="53">
        <v>182</v>
      </c>
      <c r="C46" s="48" t="s">
        <v>143</v>
      </c>
      <c r="D46" s="3">
        <v>17353.669999999998</v>
      </c>
      <c r="E46" s="3">
        <v>0</v>
      </c>
      <c r="F46" s="3">
        <v>0</v>
      </c>
      <c r="G46" s="3">
        <f t="shared" si="43"/>
        <v>0</v>
      </c>
      <c r="H46" s="3"/>
      <c r="I46" s="59">
        <f t="shared" si="45"/>
        <v>-17353.669999999998</v>
      </c>
      <c r="J46" s="59">
        <f t="shared" si="46"/>
        <v>0</v>
      </c>
    </row>
    <row r="47" spans="1:10" ht="17.45" customHeight="1">
      <c r="A47" s="27" t="s">
        <v>74</v>
      </c>
      <c r="B47" s="53">
        <v>182</v>
      </c>
      <c r="C47" s="47" t="s">
        <v>144</v>
      </c>
      <c r="D47" s="3">
        <f t="shared" ref="D47" si="50">D48+D49</f>
        <v>538969.84000000008</v>
      </c>
      <c r="E47" s="3">
        <f t="shared" ref="E47:F47" si="51">E48+E49</f>
        <v>480000</v>
      </c>
      <c r="F47" s="3">
        <f t="shared" si="51"/>
        <v>688558.01</v>
      </c>
      <c r="G47" s="3">
        <f t="shared" si="43"/>
        <v>208558.01</v>
      </c>
      <c r="H47" s="3">
        <f t="shared" si="44"/>
        <v>143.44958541666665</v>
      </c>
      <c r="I47" s="59">
        <f t="shared" si="45"/>
        <v>149588.16999999993</v>
      </c>
      <c r="J47" s="59">
        <f t="shared" si="46"/>
        <v>127.75446024957535</v>
      </c>
    </row>
    <row r="48" spans="1:10" ht="40.15" customHeight="1">
      <c r="A48" s="27" t="s">
        <v>101</v>
      </c>
      <c r="B48" s="53">
        <v>182</v>
      </c>
      <c r="C48" s="48" t="s">
        <v>145</v>
      </c>
      <c r="D48" s="3">
        <v>12130.93</v>
      </c>
      <c r="E48" s="3">
        <v>478000</v>
      </c>
      <c r="F48" s="3">
        <v>671805.27</v>
      </c>
      <c r="G48" s="3">
        <f t="shared" si="43"/>
        <v>193805.27000000002</v>
      </c>
      <c r="H48" s="3">
        <f t="shared" si="44"/>
        <v>140.54503556485355</v>
      </c>
      <c r="I48" s="59">
        <f t="shared" si="45"/>
        <v>659674.34</v>
      </c>
      <c r="J48" s="59">
        <f t="shared" si="46"/>
        <v>5537.9535616807616</v>
      </c>
    </row>
    <row r="49" spans="1:10" ht="25.15" customHeight="1">
      <c r="A49" s="27" t="s">
        <v>102</v>
      </c>
      <c r="B49" s="53">
        <v>182</v>
      </c>
      <c r="C49" s="47" t="s">
        <v>146</v>
      </c>
      <c r="D49" s="3">
        <v>526838.91</v>
      </c>
      <c r="E49" s="3">
        <v>2000</v>
      </c>
      <c r="F49" s="3">
        <v>16752.740000000002</v>
      </c>
      <c r="G49" s="3">
        <f t="shared" si="43"/>
        <v>14752.740000000002</v>
      </c>
      <c r="H49" s="3">
        <f t="shared" si="44"/>
        <v>837.63700000000017</v>
      </c>
      <c r="I49" s="59">
        <f t="shared" si="45"/>
        <v>-510086.17000000004</v>
      </c>
      <c r="J49" s="59">
        <f t="shared" si="46"/>
        <v>3.179860044885447</v>
      </c>
    </row>
    <row r="50" spans="1:10" ht="15.6" customHeight="1">
      <c r="A50" s="27" t="s">
        <v>11</v>
      </c>
      <c r="B50" s="53">
        <v>182</v>
      </c>
      <c r="C50" s="48" t="s">
        <v>147</v>
      </c>
      <c r="D50" s="3">
        <f t="shared" ref="D50" si="52">D51+D57</f>
        <v>475152.93</v>
      </c>
      <c r="E50" s="3">
        <f t="shared" ref="E50:F50" si="53">E51+E57</f>
        <v>862000</v>
      </c>
      <c r="F50" s="3">
        <f t="shared" si="53"/>
        <v>439819.42</v>
      </c>
      <c r="G50" s="3">
        <f t="shared" si="43"/>
        <v>-422180.58</v>
      </c>
      <c r="H50" s="3">
        <f t="shared" si="44"/>
        <v>51.023134570765663</v>
      </c>
      <c r="I50" s="59">
        <f t="shared" si="45"/>
        <v>-35333.510000000009</v>
      </c>
      <c r="J50" s="59">
        <f t="shared" si="46"/>
        <v>92.563760471812728</v>
      </c>
    </row>
    <row r="51" spans="1:10" ht="17.45" customHeight="1">
      <c r="A51" s="27" t="s">
        <v>69</v>
      </c>
      <c r="B51" s="53">
        <v>182</v>
      </c>
      <c r="C51" s="47" t="s">
        <v>148</v>
      </c>
      <c r="D51" s="3">
        <f t="shared" ref="D51:F51" si="54">D52</f>
        <v>420363.08</v>
      </c>
      <c r="E51" s="3">
        <f t="shared" si="54"/>
        <v>796000</v>
      </c>
      <c r="F51" s="3">
        <f t="shared" si="54"/>
        <v>397955.83999999997</v>
      </c>
      <c r="G51" s="3">
        <f t="shared" si="43"/>
        <v>-398044.16000000003</v>
      </c>
      <c r="H51" s="3">
        <f t="shared" si="44"/>
        <v>49.994452261306527</v>
      </c>
      <c r="I51" s="59">
        <f t="shared" si="45"/>
        <v>-22407.240000000049</v>
      </c>
      <c r="J51" s="59">
        <f t="shared" si="46"/>
        <v>94.669550903471347</v>
      </c>
    </row>
    <row r="52" spans="1:10" ht="24" customHeight="1">
      <c r="A52" s="27" t="s">
        <v>70</v>
      </c>
      <c r="B52" s="53">
        <v>182</v>
      </c>
      <c r="C52" s="48" t="s">
        <v>149</v>
      </c>
      <c r="D52" s="3">
        <f t="shared" ref="D52" si="55">D53+D54+D55+D56</f>
        <v>420363.08</v>
      </c>
      <c r="E52" s="3">
        <f t="shared" ref="E52:F52" si="56">E53+E54+E55+E56</f>
        <v>796000</v>
      </c>
      <c r="F52" s="3">
        <f t="shared" si="56"/>
        <v>397955.83999999997</v>
      </c>
      <c r="G52" s="3">
        <f t="shared" si="43"/>
        <v>-398044.16000000003</v>
      </c>
      <c r="H52" s="3">
        <f t="shared" si="44"/>
        <v>49.994452261306527</v>
      </c>
      <c r="I52" s="59">
        <f t="shared" si="45"/>
        <v>-22407.240000000049</v>
      </c>
      <c r="J52" s="59">
        <f t="shared" si="46"/>
        <v>94.669550903471347</v>
      </c>
    </row>
    <row r="53" spans="1:10" ht="56.45" customHeight="1">
      <c r="A53" s="29" t="s">
        <v>103</v>
      </c>
      <c r="B53" s="57">
        <v>182</v>
      </c>
      <c r="C53" s="47" t="s">
        <v>150</v>
      </c>
      <c r="D53" s="3">
        <v>420363.08</v>
      </c>
      <c r="E53" s="3">
        <v>796000</v>
      </c>
      <c r="F53" s="3">
        <v>475932.29</v>
      </c>
      <c r="G53" s="3">
        <f t="shared" si="43"/>
        <v>-320067.71000000002</v>
      </c>
      <c r="H53" s="3">
        <f t="shared" si="44"/>
        <v>59.790488693467339</v>
      </c>
      <c r="I53" s="59">
        <f t="shared" si="45"/>
        <v>55569.209999999963</v>
      </c>
      <c r="J53" s="59">
        <f t="shared" si="46"/>
        <v>113.2193364840699</v>
      </c>
    </row>
    <row r="54" spans="1:10" ht="43.9" customHeight="1">
      <c r="A54" s="29" t="s">
        <v>104</v>
      </c>
      <c r="B54" s="58">
        <v>182</v>
      </c>
      <c r="C54" s="50" t="s">
        <v>151</v>
      </c>
      <c r="D54" s="3">
        <v>0</v>
      </c>
      <c r="E54" s="3">
        <v>0</v>
      </c>
      <c r="F54" s="3">
        <v>2733.55</v>
      </c>
      <c r="G54" s="3">
        <f t="shared" si="43"/>
        <v>2733.55</v>
      </c>
      <c r="H54" s="3"/>
      <c r="I54" s="59">
        <f t="shared" si="45"/>
        <v>2733.55</v>
      </c>
      <c r="J54" s="59"/>
    </row>
    <row r="55" spans="1:10" ht="53.45" customHeight="1">
      <c r="A55" s="29" t="s">
        <v>105</v>
      </c>
      <c r="B55" s="58">
        <v>182</v>
      </c>
      <c r="C55" s="51" t="s">
        <v>152</v>
      </c>
      <c r="D55" s="3">
        <v>0</v>
      </c>
      <c r="E55" s="3">
        <v>0</v>
      </c>
      <c r="F55" s="3">
        <v>0</v>
      </c>
      <c r="G55" s="3">
        <f t="shared" si="43"/>
        <v>0</v>
      </c>
      <c r="H55" s="3"/>
      <c r="I55" s="59">
        <f t="shared" si="45"/>
        <v>0</v>
      </c>
      <c r="J55" s="59"/>
    </row>
    <row r="56" spans="1:10" ht="28.15" customHeight="1">
      <c r="A56" s="29" t="s">
        <v>106</v>
      </c>
      <c r="B56" s="58">
        <v>182</v>
      </c>
      <c r="C56" s="50" t="s">
        <v>153</v>
      </c>
      <c r="D56" s="3">
        <v>0</v>
      </c>
      <c r="E56" s="3">
        <v>0</v>
      </c>
      <c r="F56" s="3">
        <v>-80710</v>
      </c>
      <c r="G56" s="3">
        <f t="shared" si="43"/>
        <v>-80710</v>
      </c>
      <c r="H56" s="3"/>
      <c r="I56" s="59">
        <f t="shared" si="45"/>
        <v>-80710</v>
      </c>
      <c r="J56" s="59"/>
    </row>
    <row r="57" spans="1:10">
      <c r="A57" s="27" t="s">
        <v>71</v>
      </c>
      <c r="B57" s="53">
        <v>182</v>
      </c>
      <c r="C57" s="47" t="s">
        <v>207</v>
      </c>
      <c r="D57" s="3">
        <f t="shared" ref="D57:F57" si="57">D58</f>
        <v>54789.85</v>
      </c>
      <c r="E57" s="3">
        <f t="shared" si="57"/>
        <v>66000</v>
      </c>
      <c r="F57" s="3">
        <f t="shared" si="57"/>
        <v>41863.58</v>
      </c>
      <c r="G57" s="3">
        <f t="shared" si="43"/>
        <v>-24136.42</v>
      </c>
      <c r="H57" s="3">
        <f t="shared" si="44"/>
        <v>63.429666666666677</v>
      </c>
      <c r="I57" s="59">
        <f t="shared" si="45"/>
        <v>-12926.269999999997</v>
      </c>
      <c r="J57" s="59">
        <f t="shared" si="46"/>
        <v>76.40754628822674</v>
      </c>
    </row>
    <row r="58" spans="1:10" ht="26.45" customHeight="1">
      <c r="A58" s="27" t="s">
        <v>72</v>
      </c>
      <c r="B58" s="53">
        <v>182</v>
      </c>
      <c r="C58" s="48" t="s">
        <v>154</v>
      </c>
      <c r="D58" s="3">
        <f t="shared" ref="D58" si="58">D59+D60</f>
        <v>54789.85</v>
      </c>
      <c r="E58" s="3">
        <f t="shared" ref="E58:F58" si="59">E59+E60</f>
        <v>66000</v>
      </c>
      <c r="F58" s="3">
        <f t="shared" si="59"/>
        <v>41863.58</v>
      </c>
      <c r="G58" s="3">
        <f t="shared" si="43"/>
        <v>-24136.42</v>
      </c>
      <c r="H58" s="3">
        <f t="shared" si="44"/>
        <v>63.429666666666677</v>
      </c>
      <c r="I58" s="59">
        <f t="shared" si="45"/>
        <v>-12926.269999999997</v>
      </c>
      <c r="J58" s="59">
        <f t="shared" si="46"/>
        <v>76.40754628822674</v>
      </c>
    </row>
    <row r="59" spans="1:10" ht="57" customHeight="1">
      <c r="A59" s="29" t="s">
        <v>107</v>
      </c>
      <c r="B59" s="53">
        <v>182</v>
      </c>
      <c r="C59" s="47" t="s">
        <v>219</v>
      </c>
      <c r="D59" s="3">
        <v>54789.85</v>
      </c>
      <c r="E59" s="3">
        <v>66000</v>
      </c>
      <c r="F59" s="3">
        <v>40623.5</v>
      </c>
      <c r="G59" s="3">
        <f t="shared" si="43"/>
        <v>-25376.5</v>
      </c>
      <c r="H59" s="3">
        <f t="shared" si="44"/>
        <v>61.550757575757572</v>
      </c>
      <c r="I59" s="59">
        <f t="shared" si="45"/>
        <v>-14166.349999999999</v>
      </c>
      <c r="J59" s="59">
        <f t="shared" si="46"/>
        <v>74.144207366875435</v>
      </c>
    </row>
    <row r="60" spans="1:10" ht="46.9" customHeight="1">
      <c r="A60" s="29" t="s">
        <v>108</v>
      </c>
      <c r="B60" s="53">
        <v>182</v>
      </c>
      <c r="C60" s="62" t="s">
        <v>220</v>
      </c>
      <c r="D60" s="3">
        <v>0</v>
      </c>
      <c r="E60" s="3">
        <v>0</v>
      </c>
      <c r="F60" s="3">
        <v>1240.08</v>
      </c>
      <c r="G60" s="3">
        <f t="shared" si="43"/>
        <v>1240.08</v>
      </c>
      <c r="H60" s="3"/>
      <c r="I60" s="59">
        <f t="shared" si="45"/>
        <v>1240.08</v>
      </c>
      <c r="J60" s="59"/>
    </row>
    <row r="61" spans="1:10" s="13" customFormat="1" ht="14.45" customHeight="1">
      <c r="A61" s="25" t="s">
        <v>13</v>
      </c>
      <c r="B61" s="54">
        <v>913</v>
      </c>
      <c r="C61" s="49" t="s">
        <v>155</v>
      </c>
      <c r="D61" s="2">
        <f t="shared" ref="D61:F62" si="60">D62</f>
        <v>62210</v>
      </c>
      <c r="E61" s="2">
        <f t="shared" si="60"/>
        <v>55000</v>
      </c>
      <c r="F61" s="2">
        <f t="shared" si="60"/>
        <v>50520</v>
      </c>
      <c r="G61" s="2">
        <f t="shared" si="43"/>
        <v>-4480</v>
      </c>
      <c r="H61" s="2">
        <f t="shared" si="44"/>
        <v>91.854545454545459</v>
      </c>
      <c r="I61" s="6">
        <f t="shared" si="45"/>
        <v>-11690</v>
      </c>
      <c r="J61" s="6">
        <f t="shared" si="46"/>
        <v>81.208808873171506</v>
      </c>
    </row>
    <row r="62" spans="1:10" ht="42.6" customHeight="1">
      <c r="A62" s="27" t="s">
        <v>67</v>
      </c>
      <c r="B62" s="55">
        <v>913</v>
      </c>
      <c r="C62" s="48" t="s">
        <v>156</v>
      </c>
      <c r="D62" s="3">
        <f t="shared" si="60"/>
        <v>62210</v>
      </c>
      <c r="E62" s="3">
        <f t="shared" si="60"/>
        <v>55000</v>
      </c>
      <c r="F62" s="3">
        <f t="shared" si="60"/>
        <v>50520</v>
      </c>
      <c r="G62" s="3">
        <f t="shared" si="43"/>
        <v>-4480</v>
      </c>
      <c r="H62" s="3">
        <f t="shared" si="44"/>
        <v>91.854545454545459</v>
      </c>
      <c r="I62" s="59">
        <f t="shared" si="45"/>
        <v>-11690</v>
      </c>
      <c r="J62" s="59">
        <f t="shared" si="46"/>
        <v>81.208808873171506</v>
      </c>
    </row>
    <row r="63" spans="1:10" ht="54.6" customHeight="1">
      <c r="A63" s="27" t="s">
        <v>66</v>
      </c>
      <c r="B63" s="56">
        <v>913</v>
      </c>
      <c r="C63" s="47" t="s">
        <v>157</v>
      </c>
      <c r="D63" s="3">
        <v>62210</v>
      </c>
      <c r="E63" s="3">
        <v>55000</v>
      </c>
      <c r="F63" s="3">
        <v>50520</v>
      </c>
      <c r="G63" s="3">
        <f t="shared" si="43"/>
        <v>-4480</v>
      </c>
      <c r="H63" s="3">
        <f t="shared" si="44"/>
        <v>91.854545454545459</v>
      </c>
      <c r="I63" s="59">
        <f t="shared" si="45"/>
        <v>-11690</v>
      </c>
      <c r="J63" s="59">
        <f t="shared" si="46"/>
        <v>81.208808873171506</v>
      </c>
    </row>
    <row r="64" spans="1:10" s="13" customFormat="1" ht="16.5" customHeight="1">
      <c r="A64" s="25" t="s">
        <v>20</v>
      </c>
      <c r="B64" s="52"/>
      <c r="C64" s="46"/>
      <c r="D64" s="2">
        <f t="shared" ref="D64:F64" si="61">D65+D76+D78+D82+D86</f>
        <v>970004.4800000001</v>
      </c>
      <c r="E64" s="2">
        <f t="shared" si="61"/>
        <v>1110000</v>
      </c>
      <c r="F64" s="2">
        <f t="shared" si="61"/>
        <v>993130.17999999993</v>
      </c>
      <c r="G64" s="2">
        <f t="shared" si="43"/>
        <v>-116869.82000000007</v>
      </c>
      <c r="H64" s="2">
        <f t="shared" si="44"/>
        <v>89.471187387387388</v>
      </c>
      <c r="I64" s="6">
        <f t="shared" si="45"/>
        <v>23125.699999999837</v>
      </c>
      <c r="J64" s="6">
        <f t="shared" si="46"/>
        <v>102.3840817724883</v>
      </c>
    </row>
    <row r="65" spans="1:10" s="13" customFormat="1" ht="40.9" customHeight="1">
      <c r="A65" s="25" t="s">
        <v>65</v>
      </c>
      <c r="B65" s="54">
        <v>913</v>
      </c>
      <c r="C65" s="49" t="s">
        <v>158</v>
      </c>
      <c r="D65" s="2">
        <f t="shared" ref="D65" si="62">D66+D73</f>
        <v>960369.08000000007</v>
      </c>
      <c r="E65" s="2">
        <f t="shared" ref="E65:F65" si="63">E66+E73</f>
        <v>1110000</v>
      </c>
      <c r="F65" s="2">
        <f t="shared" si="63"/>
        <v>990794.65999999992</v>
      </c>
      <c r="G65" s="2">
        <f t="shared" si="43"/>
        <v>-119205.34000000008</v>
      </c>
      <c r="H65" s="2">
        <f t="shared" si="44"/>
        <v>89.260780180180177</v>
      </c>
      <c r="I65" s="6">
        <f t="shared" si="45"/>
        <v>30425.579999999842</v>
      </c>
      <c r="J65" s="6">
        <f t="shared" si="46"/>
        <v>103.16811324246298</v>
      </c>
    </row>
    <row r="66" spans="1:10" ht="70.150000000000006" customHeight="1">
      <c r="A66" s="27" t="s">
        <v>39</v>
      </c>
      <c r="B66" s="55">
        <v>913</v>
      </c>
      <c r="C66" s="48" t="s">
        <v>159</v>
      </c>
      <c r="D66" s="3">
        <f t="shared" ref="D66" si="64">D67+D68+D70+D71</f>
        <v>842018.4</v>
      </c>
      <c r="E66" s="3">
        <f t="shared" ref="E66:F66" si="65">E67+E68+E70+E71</f>
        <v>980000</v>
      </c>
      <c r="F66" s="3">
        <f t="shared" si="65"/>
        <v>865079.98</v>
      </c>
      <c r="G66" s="3">
        <f t="shared" si="43"/>
        <v>-114920.02000000002</v>
      </c>
      <c r="H66" s="3">
        <f t="shared" si="44"/>
        <v>88.273467346938773</v>
      </c>
      <c r="I66" s="59">
        <f t="shared" si="45"/>
        <v>23061.579999999958</v>
      </c>
      <c r="J66" s="59">
        <f t="shared" si="46"/>
        <v>102.73884513687585</v>
      </c>
    </row>
    <row r="67" spans="1:10" ht="66" hidden="1" customHeight="1">
      <c r="A67" s="27" t="s">
        <v>40</v>
      </c>
      <c r="B67" s="55">
        <v>913</v>
      </c>
      <c r="C67" s="47" t="s">
        <v>160</v>
      </c>
      <c r="D67" s="3">
        <v>0</v>
      </c>
      <c r="E67" s="3">
        <v>0</v>
      </c>
      <c r="F67" s="3">
        <v>0</v>
      </c>
      <c r="G67" s="3">
        <f t="shared" si="43"/>
        <v>0</v>
      </c>
      <c r="H67" s="3" t="e">
        <f t="shared" si="44"/>
        <v>#DIV/0!</v>
      </c>
      <c r="I67" s="59">
        <f t="shared" si="45"/>
        <v>0</v>
      </c>
      <c r="J67" s="59" t="e">
        <f t="shared" si="46"/>
        <v>#DIV/0!</v>
      </c>
    </row>
    <row r="68" spans="1:10" ht="64.900000000000006" hidden="1" customHeight="1">
      <c r="A68" s="27" t="s">
        <v>41</v>
      </c>
      <c r="B68" s="56">
        <v>913</v>
      </c>
      <c r="C68" s="48" t="s">
        <v>161</v>
      </c>
      <c r="D68" s="3">
        <f t="shared" ref="D68:F68" si="66">D69</f>
        <v>0</v>
      </c>
      <c r="E68" s="3">
        <f t="shared" si="66"/>
        <v>0</v>
      </c>
      <c r="F68" s="3">
        <f t="shared" si="66"/>
        <v>0</v>
      </c>
      <c r="G68" s="3">
        <f t="shared" si="43"/>
        <v>0</v>
      </c>
      <c r="H68" s="3" t="e">
        <f t="shared" si="44"/>
        <v>#DIV/0!</v>
      </c>
      <c r="I68" s="59">
        <f t="shared" si="45"/>
        <v>0</v>
      </c>
      <c r="J68" s="59" t="e">
        <f t="shared" si="46"/>
        <v>#DIV/0!</v>
      </c>
    </row>
    <row r="69" spans="1:10" ht="51" hidden="1" customHeight="1">
      <c r="A69" s="27" t="s">
        <v>42</v>
      </c>
      <c r="B69" s="56">
        <v>913</v>
      </c>
      <c r="C69" s="47" t="s">
        <v>162</v>
      </c>
      <c r="D69" s="3">
        <v>0</v>
      </c>
      <c r="E69" s="3">
        <v>0</v>
      </c>
      <c r="F69" s="3">
        <v>0</v>
      </c>
      <c r="G69" s="3">
        <f t="shared" si="43"/>
        <v>0</v>
      </c>
      <c r="H69" s="3" t="e">
        <f t="shared" si="44"/>
        <v>#DIV/0!</v>
      </c>
      <c r="I69" s="59">
        <f t="shared" si="45"/>
        <v>0</v>
      </c>
      <c r="J69" s="59" t="e">
        <f t="shared" si="46"/>
        <v>#DIV/0!</v>
      </c>
    </row>
    <row r="70" spans="1:10" ht="54.6" hidden="1" customHeight="1">
      <c r="A70" s="27" t="s">
        <v>82</v>
      </c>
      <c r="B70" s="55">
        <v>913</v>
      </c>
      <c r="C70" s="48" t="s">
        <v>163</v>
      </c>
      <c r="D70" s="3"/>
      <c r="E70" s="3"/>
      <c r="F70" s="3"/>
      <c r="G70" s="3">
        <f t="shared" si="43"/>
        <v>0</v>
      </c>
      <c r="H70" s="3" t="e">
        <f t="shared" si="44"/>
        <v>#DIV/0!</v>
      </c>
      <c r="I70" s="59">
        <f t="shared" si="45"/>
        <v>0</v>
      </c>
      <c r="J70" s="59" t="e">
        <f t="shared" si="46"/>
        <v>#DIV/0!</v>
      </c>
    </row>
    <row r="71" spans="1:10" ht="40.9" customHeight="1">
      <c r="A71" s="27" t="s">
        <v>43</v>
      </c>
      <c r="B71" s="56">
        <v>913</v>
      </c>
      <c r="C71" s="47" t="s">
        <v>164</v>
      </c>
      <c r="D71" s="3">
        <f t="shared" ref="D71:F71" si="67">D72</f>
        <v>842018.4</v>
      </c>
      <c r="E71" s="3">
        <f t="shared" si="67"/>
        <v>980000</v>
      </c>
      <c r="F71" s="3">
        <f t="shared" si="67"/>
        <v>865079.98</v>
      </c>
      <c r="G71" s="3">
        <f t="shared" si="43"/>
        <v>-114920.02000000002</v>
      </c>
      <c r="H71" s="3">
        <f t="shared" si="44"/>
        <v>88.273467346938773</v>
      </c>
      <c r="I71" s="59">
        <f t="shared" si="45"/>
        <v>23061.579999999958</v>
      </c>
      <c r="J71" s="59">
        <f t="shared" si="46"/>
        <v>102.73884513687585</v>
      </c>
    </row>
    <row r="72" spans="1:10" ht="25.15" customHeight="1">
      <c r="A72" s="27" t="s">
        <v>221</v>
      </c>
      <c r="B72" s="55">
        <v>913</v>
      </c>
      <c r="C72" s="48" t="s">
        <v>222</v>
      </c>
      <c r="D72" s="3">
        <v>842018.4</v>
      </c>
      <c r="E72" s="3">
        <v>980000</v>
      </c>
      <c r="F72" s="3">
        <v>865079.98</v>
      </c>
      <c r="G72" s="3">
        <f t="shared" si="43"/>
        <v>-114920.02000000002</v>
      </c>
      <c r="H72" s="3">
        <f t="shared" si="44"/>
        <v>88.273467346938773</v>
      </c>
      <c r="I72" s="59">
        <f t="shared" si="45"/>
        <v>23061.579999999958</v>
      </c>
      <c r="J72" s="59">
        <f t="shared" si="46"/>
        <v>102.73884513687585</v>
      </c>
    </row>
    <row r="73" spans="1:10" ht="64.900000000000006" customHeight="1">
      <c r="A73" s="27" t="s">
        <v>44</v>
      </c>
      <c r="B73" s="55">
        <v>913</v>
      </c>
      <c r="C73" s="47" t="s">
        <v>165</v>
      </c>
      <c r="D73" s="3">
        <f t="shared" ref="D73:F74" si="68">D74</f>
        <v>118350.68</v>
      </c>
      <c r="E73" s="3">
        <f t="shared" si="68"/>
        <v>130000</v>
      </c>
      <c r="F73" s="3">
        <f t="shared" si="68"/>
        <v>125714.68</v>
      </c>
      <c r="G73" s="3">
        <f t="shared" si="43"/>
        <v>-4285.320000000007</v>
      </c>
      <c r="H73" s="3">
        <f t="shared" si="44"/>
        <v>96.703599999999994</v>
      </c>
      <c r="I73" s="59">
        <f t="shared" si="45"/>
        <v>7364</v>
      </c>
      <c r="J73" s="59">
        <f t="shared" si="46"/>
        <v>106.22218647159443</v>
      </c>
    </row>
    <row r="74" spans="1:10" ht="66" customHeight="1">
      <c r="A74" s="27" t="s">
        <v>45</v>
      </c>
      <c r="B74" s="55">
        <v>913</v>
      </c>
      <c r="C74" s="48" t="s">
        <v>166</v>
      </c>
      <c r="D74" s="3">
        <f t="shared" si="68"/>
        <v>118350.68</v>
      </c>
      <c r="E74" s="3">
        <f t="shared" si="68"/>
        <v>130000</v>
      </c>
      <c r="F74" s="3">
        <f t="shared" si="68"/>
        <v>125714.68</v>
      </c>
      <c r="G74" s="3">
        <f t="shared" si="43"/>
        <v>-4285.320000000007</v>
      </c>
      <c r="H74" s="3">
        <f t="shared" si="44"/>
        <v>96.703599999999994</v>
      </c>
      <c r="I74" s="59">
        <f t="shared" si="45"/>
        <v>7364</v>
      </c>
      <c r="J74" s="59">
        <f t="shared" si="46"/>
        <v>106.22218647159443</v>
      </c>
    </row>
    <row r="75" spans="1:10" ht="64.150000000000006" customHeight="1">
      <c r="A75" s="27" t="s">
        <v>46</v>
      </c>
      <c r="B75" s="56">
        <v>913</v>
      </c>
      <c r="C75" s="47" t="s">
        <v>209</v>
      </c>
      <c r="D75" s="3">
        <v>118350.68</v>
      </c>
      <c r="E75" s="3">
        <v>130000</v>
      </c>
      <c r="F75" s="3">
        <v>125714.68</v>
      </c>
      <c r="G75" s="3">
        <f t="shared" si="43"/>
        <v>-4285.320000000007</v>
      </c>
      <c r="H75" s="3">
        <f t="shared" si="44"/>
        <v>96.703599999999994</v>
      </c>
      <c r="I75" s="59">
        <f t="shared" si="45"/>
        <v>7364</v>
      </c>
      <c r="J75" s="59">
        <f t="shared" si="46"/>
        <v>106.22218647159443</v>
      </c>
    </row>
    <row r="76" spans="1:10" s="13" customFormat="1" ht="34.15" hidden="1" customHeight="1">
      <c r="A76" s="25" t="s">
        <v>36</v>
      </c>
      <c r="B76" s="52">
        <v>913</v>
      </c>
      <c r="C76" s="46" t="s">
        <v>167</v>
      </c>
      <c r="D76" s="2">
        <f t="shared" ref="D76:F76" si="69">D77</f>
        <v>0</v>
      </c>
      <c r="E76" s="2">
        <f t="shared" si="69"/>
        <v>0</v>
      </c>
      <c r="F76" s="2">
        <f t="shared" si="69"/>
        <v>0</v>
      </c>
      <c r="G76" s="3">
        <f t="shared" si="43"/>
        <v>0</v>
      </c>
      <c r="H76" s="3" t="e">
        <f t="shared" si="44"/>
        <v>#DIV/0!</v>
      </c>
      <c r="I76" s="59">
        <f t="shared" si="45"/>
        <v>0</v>
      </c>
      <c r="J76" s="59" t="e">
        <f t="shared" si="46"/>
        <v>#DIV/0!</v>
      </c>
    </row>
    <row r="77" spans="1:10" ht="16.899999999999999" hidden="1" customHeight="1">
      <c r="A77" s="27" t="s">
        <v>32</v>
      </c>
      <c r="B77" s="56">
        <v>913</v>
      </c>
      <c r="C77" s="47" t="s">
        <v>168</v>
      </c>
      <c r="D77" s="3">
        <v>0</v>
      </c>
      <c r="E77" s="3">
        <v>0</v>
      </c>
      <c r="F77" s="3">
        <v>0</v>
      </c>
      <c r="G77" s="3">
        <f t="shared" si="43"/>
        <v>0</v>
      </c>
      <c r="H77" s="3" t="e">
        <f t="shared" si="44"/>
        <v>#DIV/0!</v>
      </c>
      <c r="I77" s="59">
        <f t="shared" si="45"/>
        <v>0</v>
      </c>
      <c r="J77" s="59" t="e">
        <f t="shared" si="46"/>
        <v>#DIV/0!</v>
      </c>
    </row>
    <row r="78" spans="1:10" s="13" customFormat="1" ht="26.45" hidden="1" customHeight="1">
      <c r="A78" s="25" t="s">
        <v>26</v>
      </c>
      <c r="B78" s="52">
        <v>913</v>
      </c>
      <c r="C78" s="46" t="s">
        <v>169</v>
      </c>
      <c r="D78" s="2">
        <f t="shared" ref="D78:F80" si="70">D79</f>
        <v>0</v>
      </c>
      <c r="E78" s="2">
        <f t="shared" si="70"/>
        <v>0</v>
      </c>
      <c r="F78" s="2">
        <f t="shared" si="70"/>
        <v>0</v>
      </c>
      <c r="G78" s="3">
        <f t="shared" si="43"/>
        <v>0</v>
      </c>
      <c r="H78" s="3" t="e">
        <f t="shared" si="44"/>
        <v>#DIV/0!</v>
      </c>
      <c r="I78" s="59">
        <f t="shared" si="45"/>
        <v>0</v>
      </c>
      <c r="J78" s="59" t="e">
        <f t="shared" si="46"/>
        <v>#DIV/0!</v>
      </c>
    </row>
    <row r="79" spans="1:10" ht="28.15" hidden="1" customHeight="1">
      <c r="A79" s="27" t="s">
        <v>47</v>
      </c>
      <c r="B79" s="56">
        <v>913</v>
      </c>
      <c r="C79" s="47" t="s">
        <v>170</v>
      </c>
      <c r="D79" s="3">
        <f t="shared" si="70"/>
        <v>0</v>
      </c>
      <c r="E79" s="3">
        <f t="shared" si="70"/>
        <v>0</v>
      </c>
      <c r="F79" s="3">
        <f t="shared" si="70"/>
        <v>0</v>
      </c>
      <c r="G79" s="3">
        <f t="shared" si="43"/>
        <v>0</v>
      </c>
      <c r="H79" s="3" t="e">
        <f t="shared" si="44"/>
        <v>#DIV/0!</v>
      </c>
      <c r="I79" s="59">
        <f t="shared" si="45"/>
        <v>0</v>
      </c>
      <c r="J79" s="59" t="e">
        <f t="shared" si="46"/>
        <v>#DIV/0!</v>
      </c>
    </row>
    <row r="80" spans="1:10" ht="40.15" hidden="1" customHeight="1">
      <c r="A80" s="31" t="s">
        <v>48</v>
      </c>
      <c r="B80" s="55">
        <v>913</v>
      </c>
      <c r="C80" s="48" t="s">
        <v>171</v>
      </c>
      <c r="D80" s="3">
        <f t="shared" si="70"/>
        <v>0</v>
      </c>
      <c r="E80" s="3">
        <f t="shared" si="70"/>
        <v>0</v>
      </c>
      <c r="F80" s="3">
        <f t="shared" si="70"/>
        <v>0</v>
      </c>
      <c r="G80" s="3">
        <f t="shared" si="43"/>
        <v>0</v>
      </c>
      <c r="H80" s="3" t="e">
        <f t="shared" si="44"/>
        <v>#DIV/0!</v>
      </c>
      <c r="I80" s="59">
        <f t="shared" si="45"/>
        <v>0</v>
      </c>
      <c r="J80" s="59" t="e">
        <f t="shared" si="46"/>
        <v>#DIV/0!</v>
      </c>
    </row>
    <row r="81" spans="1:10" ht="36.6" hidden="1" customHeight="1">
      <c r="A81" s="31" t="s">
        <v>49</v>
      </c>
      <c r="B81" s="56">
        <v>913</v>
      </c>
      <c r="C81" s="47" t="s">
        <v>172</v>
      </c>
      <c r="D81" s="3">
        <v>0</v>
      </c>
      <c r="E81" s="3">
        <v>0</v>
      </c>
      <c r="F81" s="3">
        <v>0</v>
      </c>
      <c r="G81" s="3">
        <f t="shared" si="43"/>
        <v>0</v>
      </c>
      <c r="H81" s="3" t="e">
        <f t="shared" si="44"/>
        <v>#DIV/0!</v>
      </c>
      <c r="I81" s="59">
        <f t="shared" si="45"/>
        <v>0</v>
      </c>
      <c r="J81" s="59" t="e">
        <f t="shared" si="46"/>
        <v>#DIV/0!</v>
      </c>
    </row>
    <row r="82" spans="1:10" s="13" customFormat="1">
      <c r="A82" s="32" t="s">
        <v>33</v>
      </c>
      <c r="B82" s="52">
        <v>913</v>
      </c>
      <c r="C82" s="46" t="s">
        <v>173</v>
      </c>
      <c r="D82" s="2">
        <f>D83+D84</f>
        <v>8000</v>
      </c>
      <c r="E82" s="2">
        <f t="shared" ref="E82:F82" si="71">E83+E84</f>
        <v>0</v>
      </c>
      <c r="F82" s="2">
        <f t="shared" si="71"/>
        <v>2535.52</v>
      </c>
      <c r="G82" s="2">
        <f t="shared" si="43"/>
        <v>2535.52</v>
      </c>
      <c r="H82" s="2"/>
      <c r="I82" s="6">
        <f t="shared" si="45"/>
        <v>-5464.48</v>
      </c>
      <c r="J82" s="6">
        <f t="shared" si="46"/>
        <v>31.693999999999999</v>
      </c>
    </row>
    <row r="83" spans="1:10" ht="50.45" hidden="1" customHeight="1">
      <c r="A83" s="37" t="s">
        <v>50</v>
      </c>
      <c r="B83" s="56">
        <v>913</v>
      </c>
      <c r="C83" s="47" t="s">
        <v>174</v>
      </c>
      <c r="D83" s="3">
        <v>0</v>
      </c>
      <c r="E83" s="3">
        <v>0</v>
      </c>
      <c r="F83" s="3">
        <v>0</v>
      </c>
      <c r="G83" s="3">
        <f t="shared" si="43"/>
        <v>0</v>
      </c>
      <c r="H83" s="3"/>
      <c r="I83" s="59">
        <f t="shared" si="45"/>
        <v>0</v>
      </c>
      <c r="J83" s="59" t="e">
        <f t="shared" si="46"/>
        <v>#DIV/0!</v>
      </c>
    </row>
    <row r="84" spans="1:10" ht="38.450000000000003" customHeight="1">
      <c r="A84" s="31" t="s">
        <v>109</v>
      </c>
      <c r="B84" s="55">
        <v>913</v>
      </c>
      <c r="C84" s="48" t="s">
        <v>175</v>
      </c>
      <c r="D84" s="3">
        <f t="shared" ref="D84:F84" si="72">D85</f>
        <v>8000</v>
      </c>
      <c r="E84" s="3">
        <f t="shared" si="72"/>
        <v>0</v>
      </c>
      <c r="F84" s="3">
        <f t="shared" si="72"/>
        <v>2535.52</v>
      </c>
      <c r="G84" s="3">
        <f t="shared" si="43"/>
        <v>2535.52</v>
      </c>
      <c r="H84" s="3"/>
      <c r="I84" s="59">
        <f t="shared" si="45"/>
        <v>-5464.48</v>
      </c>
      <c r="J84" s="59">
        <f t="shared" si="46"/>
        <v>31.693999999999999</v>
      </c>
    </row>
    <row r="85" spans="1:10" ht="40.9" customHeight="1">
      <c r="A85" s="38" t="s">
        <v>110</v>
      </c>
      <c r="B85" s="56">
        <v>913</v>
      </c>
      <c r="C85" s="47" t="s">
        <v>176</v>
      </c>
      <c r="D85" s="3">
        <v>8000</v>
      </c>
      <c r="E85" s="3">
        <v>0</v>
      </c>
      <c r="F85" s="3">
        <v>2535.52</v>
      </c>
      <c r="G85" s="3">
        <f t="shared" si="43"/>
        <v>2535.52</v>
      </c>
      <c r="H85" s="3"/>
      <c r="I85" s="59">
        <f t="shared" si="45"/>
        <v>-5464.48</v>
      </c>
      <c r="J85" s="59">
        <f t="shared" si="46"/>
        <v>31.693999999999999</v>
      </c>
    </row>
    <row r="86" spans="1:10" ht="12" customHeight="1">
      <c r="A86" s="32" t="s">
        <v>111</v>
      </c>
      <c r="B86" s="55">
        <v>913</v>
      </c>
      <c r="C86" s="48" t="s">
        <v>177</v>
      </c>
      <c r="D86" s="3">
        <f t="shared" ref="D86:F87" si="73">D87</f>
        <v>1635.4</v>
      </c>
      <c r="E86" s="3">
        <f t="shared" si="73"/>
        <v>0</v>
      </c>
      <c r="F86" s="3">
        <f t="shared" si="73"/>
        <v>-200</v>
      </c>
      <c r="G86" s="3">
        <f t="shared" si="43"/>
        <v>-200</v>
      </c>
      <c r="H86" s="3"/>
      <c r="I86" s="59">
        <f t="shared" si="45"/>
        <v>-1835.4</v>
      </c>
      <c r="J86" s="59">
        <f t="shared" si="46"/>
        <v>-12.229423994129876</v>
      </c>
    </row>
    <row r="87" spans="1:10" ht="13.9" customHeight="1">
      <c r="A87" s="31" t="s">
        <v>112</v>
      </c>
      <c r="B87" s="56">
        <v>913</v>
      </c>
      <c r="C87" s="47" t="s">
        <v>178</v>
      </c>
      <c r="D87" s="3">
        <f t="shared" si="73"/>
        <v>1635.4</v>
      </c>
      <c r="E87" s="3">
        <f t="shared" si="73"/>
        <v>0</v>
      </c>
      <c r="F87" s="3">
        <f t="shared" si="73"/>
        <v>-200</v>
      </c>
      <c r="G87" s="3">
        <f t="shared" si="43"/>
        <v>-200</v>
      </c>
      <c r="H87" s="3"/>
      <c r="I87" s="59">
        <f t="shared" si="45"/>
        <v>-1835.4</v>
      </c>
      <c r="J87" s="59">
        <f t="shared" si="46"/>
        <v>-12.229423994129876</v>
      </c>
    </row>
    <row r="88" spans="1:10" ht="25.9" customHeight="1">
      <c r="A88" s="31" t="s">
        <v>113</v>
      </c>
      <c r="B88" s="55">
        <v>913</v>
      </c>
      <c r="C88" s="48" t="s">
        <v>179</v>
      </c>
      <c r="D88" s="3">
        <v>1635.4</v>
      </c>
      <c r="E88" s="3">
        <v>0</v>
      </c>
      <c r="F88" s="3">
        <v>-200</v>
      </c>
      <c r="G88" s="3">
        <f t="shared" si="43"/>
        <v>-200</v>
      </c>
      <c r="H88" s="3"/>
      <c r="I88" s="59">
        <f t="shared" si="45"/>
        <v>-1835.4</v>
      </c>
      <c r="J88" s="59">
        <f t="shared" si="46"/>
        <v>-12.229423994129876</v>
      </c>
    </row>
    <row r="89" spans="1:10" s="13" customFormat="1" ht="13.9" customHeight="1">
      <c r="A89" s="33" t="s">
        <v>14</v>
      </c>
      <c r="B89" s="54">
        <v>913</v>
      </c>
      <c r="C89" s="49" t="s">
        <v>180</v>
      </c>
      <c r="D89" s="2">
        <f t="shared" ref="D89:F89" si="74">D90</f>
        <v>10124530</v>
      </c>
      <c r="E89" s="2">
        <f t="shared" si="74"/>
        <v>8438750</v>
      </c>
      <c r="F89" s="2">
        <f t="shared" si="74"/>
        <v>8438749.9600000009</v>
      </c>
      <c r="G89" s="2">
        <f t="shared" si="43"/>
        <v>-3.9999999105930328E-2</v>
      </c>
      <c r="H89" s="2">
        <f t="shared" si="44"/>
        <v>99.999999525996159</v>
      </c>
      <c r="I89" s="6">
        <f t="shared" si="45"/>
        <v>-1685780.0399999991</v>
      </c>
      <c r="J89" s="6">
        <f t="shared" si="46"/>
        <v>83.349547682707254</v>
      </c>
    </row>
    <row r="90" spans="1:10" s="13" customFormat="1" ht="25.9" customHeight="1">
      <c r="A90" s="33" t="s">
        <v>5</v>
      </c>
      <c r="B90" s="52">
        <v>913</v>
      </c>
      <c r="C90" s="46" t="s">
        <v>181</v>
      </c>
      <c r="D90" s="2">
        <f>D91+D94+D99+D106+D113+D116</f>
        <v>10124530</v>
      </c>
      <c r="E90" s="2">
        <f>E91+E94+E99+E106+E113+E116</f>
        <v>8438750</v>
      </c>
      <c r="F90" s="2">
        <f>F91+F94+F99+F106+F113+F116</f>
        <v>8438749.9600000009</v>
      </c>
      <c r="G90" s="2">
        <f t="shared" si="43"/>
        <v>-3.9999999105930328E-2</v>
      </c>
      <c r="H90" s="2">
        <f t="shared" si="44"/>
        <v>99.999999525996159</v>
      </c>
      <c r="I90" s="6">
        <f t="shared" si="45"/>
        <v>-1685780.0399999991</v>
      </c>
      <c r="J90" s="6">
        <f t="shared" si="46"/>
        <v>83.349547682707254</v>
      </c>
    </row>
    <row r="91" spans="1:10" s="13" customFormat="1" ht="17.45" customHeight="1">
      <c r="A91" s="33" t="s">
        <v>51</v>
      </c>
      <c r="B91" s="54">
        <v>913</v>
      </c>
      <c r="C91" s="49" t="s">
        <v>182</v>
      </c>
      <c r="D91" s="2">
        <f t="shared" ref="D91:F92" si="75">D92</f>
        <v>2539270</v>
      </c>
      <c r="E91" s="2">
        <f t="shared" si="75"/>
        <v>1903490</v>
      </c>
      <c r="F91" s="2">
        <f t="shared" si="75"/>
        <v>1903490</v>
      </c>
      <c r="G91" s="2">
        <f t="shared" si="43"/>
        <v>0</v>
      </c>
      <c r="H91" s="2">
        <f t="shared" si="44"/>
        <v>100</v>
      </c>
      <c r="I91" s="6">
        <f t="shared" si="45"/>
        <v>-635780</v>
      </c>
      <c r="J91" s="6">
        <f t="shared" si="46"/>
        <v>74.962095405372409</v>
      </c>
    </row>
    <row r="92" spans="1:10" ht="16.5" customHeight="1">
      <c r="A92" s="34" t="s">
        <v>22</v>
      </c>
      <c r="B92" s="55">
        <v>913</v>
      </c>
      <c r="C92" s="48" t="s">
        <v>183</v>
      </c>
      <c r="D92" s="3">
        <f t="shared" si="75"/>
        <v>2539270</v>
      </c>
      <c r="E92" s="3">
        <f t="shared" si="75"/>
        <v>1903490</v>
      </c>
      <c r="F92" s="3">
        <f t="shared" si="75"/>
        <v>1903490</v>
      </c>
      <c r="G92" s="3">
        <f t="shared" si="43"/>
        <v>0</v>
      </c>
      <c r="H92" s="3">
        <f t="shared" si="44"/>
        <v>100</v>
      </c>
      <c r="I92" s="59">
        <f t="shared" si="45"/>
        <v>-635780</v>
      </c>
      <c r="J92" s="59">
        <f t="shared" si="46"/>
        <v>74.962095405372409</v>
      </c>
    </row>
    <row r="93" spans="1:10" ht="25.5">
      <c r="A93" s="34" t="s">
        <v>52</v>
      </c>
      <c r="B93" s="56">
        <v>913</v>
      </c>
      <c r="C93" s="47" t="s">
        <v>184</v>
      </c>
      <c r="D93" s="3">
        <v>2539270</v>
      </c>
      <c r="E93" s="3">
        <v>1903490</v>
      </c>
      <c r="F93" s="3">
        <v>1903490</v>
      </c>
      <c r="G93" s="3">
        <f t="shared" si="43"/>
        <v>0</v>
      </c>
      <c r="H93" s="3">
        <f t="shared" si="44"/>
        <v>100</v>
      </c>
      <c r="I93" s="59">
        <f t="shared" si="45"/>
        <v>-635780</v>
      </c>
      <c r="J93" s="59">
        <f t="shared" si="46"/>
        <v>74.962095405372409</v>
      </c>
    </row>
    <row r="94" spans="1:10" s="13" customFormat="1" ht="25.5">
      <c r="A94" s="33" t="s">
        <v>28</v>
      </c>
      <c r="B94" s="52">
        <v>913</v>
      </c>
      <c r="C94" s="46" t="s">
        <v>185</v>
      </c>
      <c r="D94" s="2">
        <f t="shared" ref="D94" si="76">D95+D97</f>
        <v>2036110</v>
      </c>
      <c r="E94" s="2">
        <f t="shared" ref="E94:F94" si="77">E95+E97</f>
        <v>717880</v>
      </c>
      <c r="F94" s="2">
        <f t="shared" si="77"/>
        <v>717880</v>
      </c>
      <c r="G94" s="2">
        <f t="shared" si="43"/>
        <v>0</v>
      </c>
      <c r="H94" s="2">
        <f t="shared" si="44"/>
        <v>100</v>
      </c>
      <c r="I94" s="6">
        <f t="shared" si="45"/>
        <v>-1318230</v>
      </c>
      <c r="J94" s="6">
        <f t="shared" si="46"/>
        <v>35.257427152756968</v>
      </c>
    </row>
    <row r="95" spans="1:10" ht="38.25">
      <c r="A95" s="34" t="s">
        <v>210</v>
      </c>
      <c r="B95" s="55">
        <v>913</v>
      </c>
      <c r="C95" s="48" t="s">
        <v>212</v>
      </c>
      <c r="D95" s="3">
        <f t="shared" ref="D95:F95" si="78">D96</f>
        <v>205180</v>
      </c>
      <c r="E95" s="3">
        <f t="shared" si="78"/>
        <v>0</v>
      </c>
      <c r="F95" s="3">
        <f t="shared" si="78"/>
        <v>0</v>
      </c>
      <c r="G95" s="3">
        <f t="shared" si="43"/>
        <v>0</v>
      </c>
      <c r="H95" s="3"/>
      <c r="I95" s="59">
        <f t="shared" si="45"/>
        <v>-205180</v>
      </c>
      <c r="J95" s="59">
        <f t="shared" si="46"/>
        <v>0</v>
      </c>
    </row>
    <row r="96" spans="1:10" ht="39.6" customHeight="1">
      <c r="A96" s="34" t="s">
        <v>211</v>
      </c>
      <c r="B96" s="55">
        <v>913</v>
      </c>
      <c r="C96" s="48" t="s">
        <v>212</v>
      </c>
      <c r="D96" s="3">
        <v>205180</v>
      </c>
      <c r="E96" s="3">
        <v>0</v>
      </c>
      <c r="F96" s="3">
        <v>0</v>
      </c>
      <c r="G96" s="3">
        <f t="shared" si="43"/>
        <v>0</v>
      </c>
      <c r="H96" s="3"/>
      <c r="I96" s="59">
        <f t="shared" si="45"/>
        <v>-205180</v>
      </c>
      <c r="J96" s="59">
        <f t="shared" si="46"/>
        <v>0</v>
      </c>
    </row>
    <row r="97" spans="1:10" ht="16.149999999999999" customHeight="1">
      <c r="A97" s="34" t="s">
        <v>25</v>
      </c>
      <c r="B97" s="56">
        <v>913</v>
      </c>
      <c r="C97" s="47" t="s">
        <v>186</v>
      </c>
      <c r="D97" s="3">
        <f t="shared" ref="D97:F97" si="79">D98</f>
        <v>1830930</v>
      </c>
      <c r="E97" s="3">
        <f t="shared" si="79"/>
        <v>717880</v>
      </c>
      <c r="F97" s="3">
        <f t="shared" si="79"/>
        <v>717880</v>
      </c>
      <c r="G97" s="3">
        <f t="shared" si="43"/>
        <v>0</v>
      </c>
      <c r="H97" s="3">
        <f t="shared" si="44"/>
        <v>100</v>
      </c>
      <c r="I97" s="59">
        <f t="shared" si="45"/>
        <v>-1113050</v>
      </c>
      <c r="J97" s="59">
        <f t="shared" si="46"/>
        <v>39.208489674646216</v>
      </c>
    </row>
    <row r="98" spans="1:10">
      <c r="A98" s="34" t="s">
        <v>53</v>
      </c>
      <c r="B98" s="55">
        <v>913</v>
      </c>
      <c r="C98" s="48" t="s">
        <v>187</v>
      </c>
      <c r="D98" s="3">
        <v>1830930</v>
      </c>
      <c r="E98" s="3">
        <v>717880</v>
      </c>
      <c r="F98" s="3">
        <v>717880</v>
      </c>
      <c r="G98" s="3">
        <f t="shared" si="43"/>
        <v>0</v>
      </c>
      <c r="H98" s="3">
        <f t="shared" si="44"/>
        <v>100</v>
      </c>
      <c r="I98" s="59">
        <f t="shared" si="45"/>
        <v>-1113050</v>
      </c>
      <c r="J98" s="59">
        <f t="shared" si="46"/>
        <v>39.208489674646216</v>
      </c>
    </row>
    <row r="99" spans="1:10" s="13" customFormat="1" ht="28.9" customHeight="1">
      <c r="A99" s="8" t="s">
        <v>54</v>
      </c>
      <c r="B99" s="54">
        <v>913</v>
      </c>
      <c r="C99" s="49" t="s">
        <v>188</v>
      </c>
      <c r="D99" s="2">
        <f t="shared" ref="D99" si="80">D100+D102+D104</f>
        <v>207220</v>
      </c>
      <c r="E99" s="2">
        <f t="shared" ref="E99:F99" si="81">E100+E102+E104</f>
        <v>220620</v>
      </c>
      <c r="F99" s="2">
        <f t="shared" si="81"/>
        <v>220620</v>
      </c>
      <c r="G99" s="2">
        <f t="shared" si="43"/>
        <v>0</v>
      </c>
      <c r="H99" s="2">
        <f t="shared" si="44"/>
        <v>100</v>
      </c>
      <c r="I99" s="6">
        <f t="shared" si="45"/>
        <v>13400</v>
      </c>
      <c r="J99" s="6">
        <f t="shared" si="46"/>
        <v>106.46655728211563</v>
      </c>
    </row>
    <row r="100" spans="1:10" ht="29.45" customHeight="1">
      <c r="A100" s="9" t="s">
        <v>55</v>
      </c>
      <c r="B100" s="55">
        <v>913</v>
      </c>
      <c r="C100" s="48" t="s">
        <v>189</v>
      </c>
      <c r="D100" s="4">
        <f t="shared" ref="D100:F100" si="82">D101</f>
        <v>2200</v>
      </c>
      <c r="E100" s="4">
        <f t="shared" si="82"/>
        <v>2200</v>
      </c>
      <c r="F100" s="4">
        <f t="shared" si="82"/>
        <v>2200</v>
      </c>
      <c r="G100" s="3">
        <f t="shared" si="43"/>
        <v>0</v>
      </c>
      <c r="H100" s="3">
        <f t="shared" si="44"/>
        <v>100</v>
      </c>
      <c r="I100" s="59">
        <f t="shared" si="45"/>
        <v>0</v>
      </c>
      <c r="J100" s="59">
        <f t="shared" si="46"/>
        <v>100</v>
      </c>
    </row>
    <row r="101" spans="1:10" ht="29.45" customHeight="1">
      <c r="A101" s="9" t="s">
        <v>56</v>
      </c>
      <c r="B101" s="56">
        <v>913</v>
      </c>
      <c r="C101" s="47" t="s">
        <v>190</v>
      </c>
      <c r="D101" s="4">
        <v>2200</v>
      </c>
      <c r="E101" s="3">
        <v>2200</v>
      </c>
      <c r="F101" s="4">
        <v>2200</v>
      </c>
      <c r="G101" s="3">
        <f t="shared" si="43"/>
        <v>0</v>
      </c>
      <c r="H101" s="3">
        <f t="shared" si="44"/>
        <v>100</v>
      </c>
      <c r="I101" s="59">
        <f t="shared" si="45"/>
        <v>0</v>
      </c>
      <c r="J101" s="59">
        <f t="shared" si="46"/>
        <v>100</v>
      </c>
    </row>
    <row r="102" spans="1:10" ht="29.45" customHeight="1">
      <c r="A102" s="9" t="s">
        <v>57</v>
      </c>
      <c r="B102" s="55">
        <v>913</v>
      </c>
      <c r="C102" s="48" t="s">
        <v>191</v>
      </c>
      <c r="D102" s="4">
        <f t="shared" ref="D102:F102" si="83">D103</f>
        <v>180720</v>
      </c>
      <c r="E102" s="4">
        <f t="shared" si="83"/>
        <v>194120</v>
      </c>
      <c r="F102" s="4">
        <f t="shared" si="83"/>
        <v>194120</v>
      </c>
      <c r="G102" s="3">
        <f t="shared" si="43"/>
        <v>0</v>
      </c>
      <c r="H102" s="3">
        <f t="shared" si="44"/>
        <v>100</v>
      </c>
      <c r="I102" s="59">
        <f t="shared" si="45"/>
        <v>13400</v>
      </c>
      <c r="J102" s="59">
        <f t="shared" si="46"/>
        <v>107.41478530323153</v>
      </c>
    </row>
    <row r="103" spans="1:10" ht="42.6" customHeight="1">
      <c r="A103" s="9" t="s">
        <v>58</v>
      </c>
      <c r="B103" s="56">
        <v>913</v>
      </c>
      <c r="C103" s="47" t="s">
        <v>192</v>
      </c>
      <c r="D103" s="4">
        <v>180720</v>
      </c>
      <c r="E103" s="17">
        <v>194120</v>
      </c>
      <c r="F103" s="4">
        <v>194120</v>
      </c>
      <c r="G103" s="3">
        <f t="shared" si="43"/>
        <v>0</v>
      </c>
      <c r="H103" s="3">
        <f t="shared" si="44"/>
        <v>100</v>
      </c>
      <c r="I103" s="59">
        <f t="shared" si="45"/>
        <v>13400</v>
      </c>
      <c r="J103" s="59">
        <f t="shared" si="46"/>
        <v>107.41478530323153</v>
      </c>
    </row>
    <row r="104" spans="1:10" ht="31.9" customHeight="1">
      <c r="A104" s="9" t="s">
        <v>60</v>
      </c>
      <c r="B104" s="55">
        <v>913</v>
      </c>
      <c r="C104" s="48" t="s">
        <v>193</v>
      </c>
      <c r="D104" s="4">
        <f t="shared" ref="D104:F104" si="84">D105</f>
        <v>24300</v>
      </c>
      <c r="E104" s="4">
        <f t="shared" si="84"/>
        <v>24300</v>
      </c>
      <c r="F104" s="4">
        <f t="shared" si="84"/>
        <v>24300</v>
      </c>
      <c r="G104" s="3">
        <f t="shared" si="43"/>
        <v>0</v>
      </c>
      <c r="H104" s="3">
        <f t="shared" si="44"/>
        <v>100</v>
      </c>
      <c r="I104" s="59">
        <f t="shared" si="45"/>
        <v>0</v>
      </c>
      <c r="J104" s="59">
        <f t="shared" si="46"/>
        <v>100</v>
      </c>
    </row>
    <row r="105" spans="1:10" ht="28.9" customHeight="1">
      <c r="A105" s="9" t="s">
        <v>59</v>
      </c>
      <c r="B105" s="56">
        <v>913</v>
      </c>
      <c r="C105" s="47" t="s">
        <v>194</v>
      </c>
      <c r="D105" s="4">
        <v>24300</v>
      </c>
      <c r="E105" s="3">
        <v>24300</v>
      </c>
      <c r="F105" s="4">
        <v>24300</v>
      </c>
      <c r="G105" s="3">
        <f t="shared" ref="G105:G117" si="85">F105-E105</f>
        <v>0</v>
      </c>
      <c r="H105" s="3">
        <f t="shared" ref="H105:H115" si="86">F105/E105*100</f>
        <v>100</v>
      </c>
      <c r="I105" s="59">
        <f t="shared" ref="I105:I117" si="87">F105-D105</f>
        <v>0</v>
      </c>
      <c r="J105" s="59">
        <f t="shared" ref="J105:J112" si="88">F105/D105*100</f>
        <v>100</v>
      </c>
    </row>
    <row r="106" spans="1:10" s="13" customFormat="1">
      <c r="A106" s="8" t="s">
        <v>18</v>
      </c>
      <c r="B106" s="52">
        <v>913</v>
      </c>
      <c r="C106" s="46" t="s">
        <v>195</v>
      </c>
      <c r="D106" s="5">
        <f>D107+D109+D111</f>
        <v>5341930</v>
      </c>
      <c r="E106" s="5">
        <f t="shared" ref="E106:F106" si="89">E107+E109+E111</f>
        <v>5566760</v>
      </c>
      <c r="F106" s="5">
        <f t="shared" si="89"/>
        <v>5566759.96</v>
      </c>
      <c r="G106" s="2">
        <f t="shared" si="85"/>
        <v>-4.0000000037252903E-2</v>
      </c>
      <c r="H106" s="2">
        <f t="shared" si="86"/>
        <v>99.999999281449163</v>
      </c>
      <c r="I106" s="6">
        <f t="shared" si="87"/>
        <v>224829.95999999996</v>
      </c>
      <c r="J106" s="6">
        <f t="shared" si="88"/>
        <v>104.20877772640225</v>
      </c>
    </row>
    <row r="107" spans="1:10" ht="60.75" customHeight="1">
      <c r="A107" s="9" t="s">
        <v>223</v>
      </c>
      <c r="B107" s="55">
        <v>913</v>
      </c>
      <c r="C107" s="48" t="s">
        <v>224</v>
      </c>
      <c r="D107" s="4">
        <f>D108</f>
        <v>0</v>
      </c>
      <c r="E107" s="4">
        <f t="shared" ref="E107:F107" si="90">E108</f>
        <v>209700</v>
      </c>
      <c r="F107" s="4">
        <f t="shared" si="90"/>
        <v>209699.96</v>
      </c>
      <c r="G107" s="3">
        <f t="shared" si="85"/>
        <v>-4.0000000008149073E-2</v>
      </c>
      <c r="H107" s="3">
        <f t="shared" si="86"/>
        <v>99.99998092513114</v>
      </c>
      <c r="I107" s="59">
        <f t="shared" si="87"/>
        <v>209699.96</v>
      </c>
      <c r="J107" s="59"/>
    </row>
    <row r="108" spans="1:10" ht="51">
      <c r="A108" s="9" t="s">
        <v>225</v>
      </c>
      <c r="B108" s="55">
        <v>913</v>
      </c>
      <c r="C108" s="63" t="s">
        <v>226</v>
      </c>
      <c r="D108" s="4">
        <v>0</v>
      </c>
      <c r="E108" s="4">
        <v>209700</v>
      </c>
      <c r="F108" s="4">
        <v>209699.96</v>
      </c>
      <c r="G108" s="3">
        <f t="shared" si="85"/>
        <v>-4.0000000008149073E-2</v>
      </c>
      <c r="H108" s="3">
        <f t="shared" si="86"/>
        <v>99.99998092513114</v>
      </c>
      <c r="I108" s="59">
        <f t="shared" si="87"/>
        <v>209699.96</v>
      </c>
      <c r="J108" s="59"/>
    </row>
    <row r="109" spans="1:10" ht="37.5" customHeight="1">
      <c r="A109" s="9" t="s">
        <v>228</v>
      </c>
      <c r="B109" s="55">
        <v>913</v>
      </c>
      <c r="C109" s="48" t="s">
        <v>227</v>
      </c>
      <c r="D109" s="4">
        <f>D110</f>
        <v>0</v>
      </c>
      <c r="E109" s="4">
        <f t="shared" ref="E109:F109" si="91">E110</f>
        <v>540000</v>
      </c>
      <c r="F109" s="4">
        <f t="shared" si="91"/>
        <v>540000</v>
      </c>
      <c r="G109" s="3">
        <f t="shared" si="85"/>
        <v>0</v>
      </c>
      <c r="H109" s="3">
        <f t="shared" si="86"/>
        <v>100</v>
      </c>
      <c r="I109" s="59">
        <f t="shared" si="87"/>
        <v>540000</v>
      </c>
      <c r="J109" s="59"/>
    </row>
    <row r="110" spans="1:10" ht="38.25">
      <c r="A110" s="9" t="s">
        <v>229</v>
      </c>
      <c r="B110" s="55">
        <v>913</v>
      </c>
      <c r="C110" s="48" t="s">
        <v>230</v>
      </c>
      <c r="D110" s="4"/>
      <c r="E110" s="4">
        <v>540000</v>
      </c>
      <c r="F110" s="4">
        <v>540000</v>
      </c>
      <c r="G110" s="3">
        <f t="shared" si="85"/>
        <v>0</v>
      </c>
      <c r="H110" s="3">
        <f t="shared" si="86"/>
        <v>100</v>
      </c>
      <c r="I110" s="59">
        <f t="shared" si="87"/>
        <v>540000</v>
      </c>
      <c r="J110" s="59"/>
    </row>
    <row r="111" spans="1:10" ht="29.25" customHeight="1">
      <c r="A111" s="9" t="s">
        <v>61</v>
      </c>
      <c r="B111" s="56">
        <v>913</v>
      </c>
      <c r="C111" s="47" t="s">
        <v>196</v>
      </c>
      <c r="D111" s="3">
        <f t="shared" ref="D111:F111" si="92">D112</f>
        <v>5341930</v>
      </c>
      <c r="E111" s="3">
        <f t="shared" si="92"/>
        <v>4817060</v>
      </c>
      <c r="F111" s="3">
        <f t="shared" si="92"/>
        <v>4817060</v>
      </c>
      <c r="G111" s="3">
        <f t="shared" si="85"/>
        <v>0</v>
      </c>
      <c r="H111" s="3">
        <f t="shared" si="86"/>
        <v>100</v>
      </c>
      <c r="I111" s="59">
        <f t="shared" si="87"/>
        <v>-524870</v>
      </c>
      <c r="J111" s="59">
        <f t="shared" si="88"/>
        <v>90.174524937616184</v>
      </c>
    </row>
    <row r="112" spans="1:10" ht="25.15" customHeight="1">
      <c r="A112" s="9" t="s">
        <v>62</v>
      </c>
      <c r="B112" s="55">
        <v>913</v>
      </c>
      <c r="C112" s="48" t="s">
        <v>197</v>
      </c>
      <c r="D112" s="3">
        <v>5341930</v>
      </c>
      <c r="E112" s="3">
        <v>4817060</v>
      </c>
      <c r="F112" s="3">
        <v>4817060</v>
      </c>
      <c r="G112" s="3">
        <f t="shared" si="85"/>
        <v>0</v>
      </c>
      <c r="H112" s="3">
        <f t="shared" si="86"/>
        <v>100</v>
      </c>
      <c r="I112" s="59">
        <f t="shared" si="87"/>
        <v>-524870</v>
      </c>
      <c r="J112" s="59">
        <f t="shared" si="88"/>
        <v>90.174524937616184</v>
      </c>
    </row>
    <row r="113" spans="1:10" s="13" customFormat="1" ht="13.15" customHeight="1">
      <c r="A113" s="8" t="s">
        <v>63</v>
      </c>
      <c r="B113" s="54">
        <v>913</v>
      </c>
      <c r="C113" s="49" t="s">
        <v>198</v>
      </c>
      <c r="D113" s="2">
        <f t="shared" ref="D113:F114" si="93">D114</f>
        <v>0</v>
      </c>
      <c r="E113" s="2">
        <f t="shared" si="93"/>
        <v>30000</v>
      </c>
      <c r="F113" s="2">
        <f t="shared" si="93"/>
        <v>30000</v>
      </c>
      <c r="G113" s="2">
        <f t="shared" si="85"/>
        <v>0</v>
      </c>
      <c r="H113" s="2">
        <f t="shared" si="86"/>
        <v>100</v>
      </c>
      <c r="I113" s="6">
        <f t="shared" si="87"/>
        <v>30000</v>
      </c>
      <c r="J113" s="6"/>
    </row>
    <row r="114" spans="1:10" ht="13.9" customHeight="1">
      <c r="A114" s="9" t="s">
        <v>34</v>
      </c>
      <c r="B114" s="55">
        <v>913</v>
      </c>
      <c r="C114" s="48" t="s">
        <v>199</v>
      </c>
      <c r="D114" s="3">
        <f t="shared" si="93"/>
        <v>0</v>
      </c>
      <c r="E114" s="3">
        <f t="shared" si="93"/>
        <v>30000</v>
      </c>
      <c r="F114" s="3">
        <f t="shared" si="93"/>
        <v>30000</v>
      </c>
      <c r="G114" s="3">
        <f t="shared" si="85"/>
        <v>0</v>
      </c>
      <c r="H114" s="3">
        <f t="shared" si="86"/>
        <v>100</v>
      </c>
      <c r="I114" s="59">
        <f t="shared" si="87"/>
        <v>30000</v>
      </c>
      <c r="J114" s="59"/>
    </row>
    <row r="115" spans="1:10" ht="13.9" customHeight="1">
      <c r="A115" s="9" t="s">
        <v>34</v>
      </c>
      <c r="B115" s="56">
        <v>913</v>
      </c>
      <c r="C115" s="47" t="s">
        <v>198</v>
      </c>
      <c r="D115" s="3">
        <v>0</v>
      </c>
      <c r="E115" s="3">
        <v>30000</v>
      </c>
      <c r="F115" s="3">
        <v>30000</v>
      </c>
      <c r="G115" s="3">
        <f t="shared" si="85"/>
        <v>0</v>
      </c>
      <c r="H115" s="3">
        <f t="shared" si="86"/>
        <v>100</v>
      </c>
      <c r="I115" s="59">
        <f t="shared" si="87"/>
        <v>30000</v>
      </c>
      <c r="J115" s="59"/>
    </row>
    <row r="116" spans="1:10" s="13" customFormat="1" ht="40.15" customHeight="1">
      <c r="A116" s="8" t="s">
        <v>64</v>
      </c>
      <c r="B116" s="52">
        <v>913</v>
      </c>
      <c r="C116" s="46" t="s">
        <v>200</v>
      </c>
      <c r="D116" s="2">
        <f t="shared" ref="D116:F116" si="94">D117</f>
        <v>0</v>
      </c>
      <c r="E116" s="2">
        <f t="shared" si="94"/>
        <v>0</v>
      </c>
      <c r="F116" s="2">
        <f t="shared" si="94"/>
        <v>0</v>
      </c>
      <c r="G116" s="2">
        <f t="shared" si="85"/>
        <v>0</v>
      </c>
      <c r="H116" s="2"/>
      <c r="I116" s="6">
        <f t="shared" si="87"/>
        <v>0</v>
      </c>
      <c r="J116" s="6"/>
    </row>
    <row r="117" spans="1:10" ht="40.9" customHeight="1">
      <c r="A117" s="9" t="s">
        <v>37</v>
      </c>
      <c r="B117" s="56">
        <v>913</v>
      </c>
      <c r="C117" s="47" t="s">
        <v>201</v>
      </c>
      <c r="D117" s="3">
        <v>0</v>
      </c>
      <c r="E117" s="3">
        <v>0</v>
      </c>
      <c r="F117" s="3">
        <v>0</v>
      </c>
      <c r="G117" s="3">
        <f t="shared" si="85"/>
        <v>0</v>
      </c>
      <c r="H117" s="3"/>
      <c r="I117" s="59">
        <f t="shared" si="87"/>
        <v>0</v>
      </c>
      <c r="J117" s="59"/>
    </row>
    <row r="118" spans="1:10" s="13" customFormat="1" ht="13.9" customHeight="1">
      <c r="A118" s="14" t="s">
        <v>15</v>
      </c>
      <c r="B118" s="14"/>
      <c r="C118" s="39"/>
      <c r="D118" s="6">
        <f>D9+D89</f>
        <v>13900299.949999999</v>
      </c>
      <c r="E118" s="6">
        <f>E9+E89</f>
        <v>12779350</v>
      </c>
      <c r="F118" s="6">
        <f>F9+F89</f>
        <v>12066773.449999999</v>
      </c>
      <c r="G118" s="2">
        <f t="shared" ref="G118" si="95">F118-E118</f>
        <v>-712576.55000000075</v>
      </c>
      <c r="H118" s="2">
        <f t="shared" ref="H118" si="96">F118/E118*100</f>
        <v>94.424000046950738</v>
      </c>
      <c r="I118" s="6">
        <f t="shared" ref="I118" si="97">F118-D118</f>
        <v>-1833526.5</v>
      </c>
      <c r="J118" s="6">
        <f t="shared" ref="J118" si="98">F118/D118*100</f>
        <v>86.809446511260361</v>
      </c>
    </row>
    <row r="119" spans="1:10" ht="6.6" customHeight="1">
      <c r="A119" s="15"/>
      <c r="B119" s="15"/>
      <c r="C119" s="15"/>
      <c r="D119" s="15"/>
    </row>
    <row r="120" spans="1:10" ht="15.6" hidden="1" customHeight="1">
      <c r="A120" s="16" t="s">
        <v>21</v>
      </c>
      <c r="B120" s="16"/>
      <c r="C120" s="16"/>
      <c r="D120" s="16"/>
      <c r="E120" s="16"/>
      <c r="F120" s="16"/>
      <c r="G120" s="16"/>
    </row>
    <row r="121" spans="1:10" ht="14.25" hidden="1" customHeight="1">
      <c r="A121" s="16" t="s">
        <v>6</v>
      </c>
      <c r="B121" s="16"/>
      <c r="C121" s="16"/>
      <c r="D121" s="16"/>
      <c r="E121" s="16"/>
      <c r="F121" s="16"/>
      <c r="G121" s="16"/>
      <c r="H121" s="16"/>
      <c r="I121" s="16"/>
      <c r="J121" s="16" t="s">
        <v>8</v>
      </c>
    </row>
    <row r="122" spans="1:10" ht="21.75" customHeight="1">
      <c r="A122" s="16" t="s">
        <v>7</v>
      </c>
      <c r="B122" s="16"/>
      <c r="C122" s="16"/>
      <c r="D122" s="16"/>
      <c r="E122" s="16"/>
      <c r="F122" s="16"/>
      <c r="G122" s="16"/>
    </row>
    <row r="123" spans="1:10" ht="13.5" customHeight="1">
      <c r="A123" s="16" t="s">
        <v>6</v>
      </c>
      <c r="B123" s="16"/>
      <c r="C123" s="16"/>
      <c r="D123" s="16"/>
      <c r="E123" s="16"/>
      <c r="F123" s="16"/>
      <c r="G123" s="16"/>
      <c r="H123" s="16"/>
      <c r="I123" s="16"/>
      <c r="J123" s="16" t="s">
        <v>38</v>
      </c>
    </row>
    <row r="124" spans="1:10" ht="18.75" customHeight="1">
      <c r="C124" s="16"/>
      <c r="D124" s="16"/>
      <c r="E124" s="16"/>
      <c r="F124" s="16"/>
      <c r="G124" s="16"/>
    </row>
    <row r="125" spans="1:10">
      <c r="A125" s="16"/>
      <c r="B125" s="16"/>
      <c r="C125" s="16"/>
      <c r="D125" s="16"/>
    </row>
  </sheetData>
  <mergeCells count="14">
    <mergeCell ref="B8:C8"/>
    <mergeCell ref="B9:C9"/>
    <mergeCell ref="B10:C10"/>
    <mergeCell ref="A1:J1"/>
    <mergeCell ref="F5:F6"/>
    <mergeCell ref="E5:E7"/>
    <mergeCell ref="A5:A7"/>
    <mergeCell ref="D5:D6"/>
    <mergeCell ref="A2:J2"/>
    <mergeCell ref="A3:J3"/>
    <mergeCell ref="A4:J4"/>
    <mergeCell ref="I5:J6"/>
    <mergeCell ref="G5:H6"/>
    <mergeCell ref="B5:C7"/>
  </mergeCells>
  <printOptions horizontalCentered="1"/>
  <pageMargins left="0.39370078740157483" right="0.39370078740157483" top="0.43307086614173229" bottom="0.43307086614173229" header="0.23622047244094491" footer="0.31496062992125984"/>
  <pageSetup paperSize="9" scale="82" orientation="landscape" horizontalDpi="180" verticalDpi="180" r:id="rId1"/>
  <rowBreaks count="3" manualBreakCount="3">
    <brk id="30" max="9" man="1"/>
    <brk id="70" max="9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2020-03-11T00:08:33Z</dcterms:modified>
</cp:coreProperties>
</file>